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72.16.1.9\r5課別フォルダ（新様式）\02.総務防災課\02財政係\05　財政庶務（通知・調査）\02-財政調査\07-財政状況資料集（2月下旬照会あり）\03-回答（修正0318）\"/>
    </mc:Choice>
  </mc:AlternateContent>
  <xr:revisionPtr revIDLastSave="0" documentId="13_ncr:1_{2D8887CC-7CB3-41B7-9BC8-7A05508EC1FD}" xr6:coauthVersionLast="45" xr6:coauthVersionMax="45" xr10:uidLastSave="{00000000-0000-0000-0000-000000000000}"/>
  <bookViews>
    <workbookView xWindow="-120" yWindow="-120" windowWidth="29040" windowHeight="158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W34" i="10"/>
  <c r="BW35" i="10" s="1"/>
  <c r="BW36" i="10" s="1"/>
  <c r="BW37" i="10" s="1"/>
  <c r="BW38" i="10" s="1"/>
  <c r="BW39" i="10" s="1"/>
  <c r="BW40" i="10" s="1"/>
  <c r="BW41" i="10" s="1"/>
  <c r="BW42" i="10" s="1"/>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CO34" i="10"/>
</calcChain>
</file>

<file path=xl/sharedStrings.xml><?xml version="1.0" encoding="utf-8"?>
<sst xmlns="http://schemas.openxmlformats.org/spreadsheetml/2006/main" count="1150" uniqueCount="605">
  <si>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</si>
  <si>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</si>
  <si>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</si>
  <si>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</si>
  <si>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</si>
  <si>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</si>
  <si>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</si>
  <si>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</si>
  <si>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</si>
  <si>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</si>
  <si>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</si>
  <si>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</si>
  <si>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</si>
  <si>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</si>
  <si>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</si>
  <si>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</si>
  <si>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</si>
  <si>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</si>
  <si>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</si>
  <si>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</si>
  <si>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</si>
  <si>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</si>
  <si>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</si>
  <si>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</si>
  <si>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</si>
  <si>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</si>
  <si>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</si>
  <si>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</si>
  <si>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</si>
  <si>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</si>
  <si>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</si>
  <si>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</si>
  <si>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</si>
  <si>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</si>
  <si>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</si>
  <si>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</si>
  <si>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</si>
  <si>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</si>
  <si>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</si>
  <si>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</si>
  <si>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</si>
  <si>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</si>
  <si>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</si>
  <si>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</si>
  <si>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</si>
  <si>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</si>
  <si>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</si>
  <si>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</si>
  <si>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</si>
  <si>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</si>
  <si>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</si>
  <si>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</si>
  <si>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</si>
  <si>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</si>
  <si>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</si>
  <si>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</si>
  <si>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</si>
  <si>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</si>
  <si>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</si>
  <si>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</si>
  <si>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</si>
  <si>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</si>
  <si>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</si>
  <si>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</si>
  <si>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</si>
  <si>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</si>
  <si>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</si>
  <si>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</si>
  <si>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</si>
  <si>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</si>
  <si>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</si>
  <si>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</si>
  <si>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</si>
  <si>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</si>
  <si>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</si>
  <si>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</si>
  <si>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</si>
  <si>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</si>
  <si>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</si>
  <si>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</si>
  <si>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</si>
  <si>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</si>
  <si>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</si>
  <si>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</si>
  <si>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</si>
  <si>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</si>
  <si>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</si>
  <si>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</si>
  <si>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</si>
  <si>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</si>
  <si>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</si>
  <si>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</si>
  <si>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</si>
  <si>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</si>
  <si>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</si>
  <si>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</si>
  <si>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</si>
  <si>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</si>
  <si>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</si>
  <si>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</si>
  <si>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</si>
  <si>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</si>
  <si>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</si>
  <si>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</si>
  <si>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</si>
  <si>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</si>
  <si>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</si>
  <si>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</si>
  <si>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</si>
  <si>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</si>
  <si>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</si>
  <si>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</si>
  <si>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</si>
  <si>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</si>
  <si>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</si>
  <si>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</si>
  <si>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</si>
  <si>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</si>
  <si>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</si>
  <si>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</si>
  <si>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</si>
  <si>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</si>
  <si>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</si>
  <si>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</si>
  <si>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</si>
  <si>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</si>
  <si>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</si>
  <si>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</si>
  <si>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</si>
  <si>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</si>
  <si>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</si>
  <si>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</si>
  <si>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</si>
  <si>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</si>
  <si>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</si>
  <si>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</si>
  <si>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</si>
  <si>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</si>
  <si>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</si>
  <si>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</si>
  <si>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</si>
  <si>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</si>
  <si>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</si>
  <si>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</si>
  <si>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</si>
  <si>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</si>
  <si>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</si>
  <si>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</si>
  <si>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</si>
  <si>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</si>
  <si>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</si>
  <si>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</si>
  <si>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</si>
  <si>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</si>
  <si>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</si>
  <si>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</si>
  <si>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</si>
  <si>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</si>
  <si>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</si>
  <si>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</si>
  <si>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</si>
  <si>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</si>
  <si>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</si>
  <si>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</si>
  <si>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</si>
  <si>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</si>
  <si>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</si>
  <si>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</si>
  <si>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</si>
  <si>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</si>
  <si>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</si>
  <si>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</si>
  <si>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</si>
  <si>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</si>
  <si>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</si>
  <si>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</si>
  <si>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</si>
  <si>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</si>
  <si>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</si>
  <si>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</si>
  <si>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</si>
  <si>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</si>
  <si>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</si>
  <si>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</si>
  <si>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</si>
  <si>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</si>
  <si>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</si>
  <si>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</si>
  <si>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</si>
  <si>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</si>
  <si>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</si>
  <si>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</si>
  <si>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</si>
  <si>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</si>
  <si>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</si>
  <si>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</si>
  <si>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</si>
  <si>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</si>
  <si>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</si>
  <si>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</si>
  <si>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</si>
  <si>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</si>
  <si>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</si>
  <si>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</si>
  <si>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</si>
  <si>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</si>
  <si>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</si>
  <si>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</si>
  <si>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</si>
  <si>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</si>
  <si>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</si>
  <si>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</si>
  <si>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</si>
  <si>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</si>
  <si>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</si>
  <si>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</si>
  <si>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</si>
  <si>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</si>
  <si>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</si>
  <si>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</si>
  <si>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岐阜県御嵩町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</si>
  <si>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</si>
  <si>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</si>
  <si>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</si>
  <si>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</si>
  <si>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</si>
  <si>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</si>
  <si>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</si>
  <si>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</si>
  <si>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</si>
  <si>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</si>
  <si>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</si>
  <si>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</si>
  <si>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</si>
  <si>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</si>
  <si>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</si>
  <si>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</si>
  <si>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</si>
  <si>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</si>
  <si>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</si>
  <si>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</si>
  <si>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</si>
  <si>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</si>
  <si>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</si>
  <si>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</si>
  <si>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</si>
  <si>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</si>
  <si>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</si>
  <si>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</si>
  <si>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</si>
  <si>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</si>
  <si>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</si>
  <si>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</si>
  <si>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</si>
  <si>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</si>
  <si>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</si>
  <si>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</si>
  <si>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</si>
  <si>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</si>
  <si>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</si>
  <si>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</si>
  <si>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</si>
  <si>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</si>
  <si>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</si>
  <si>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</si>
  <si>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</si>
  <si>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</si>
  <si>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</si>
  <si>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</si>
  <si>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</si>
  <si>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</si>
  <si>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</si>
  <si>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</si>
  <si>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</si>
  <si>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</si>
  <si>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</si>
  <si>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</si>
  <si>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</si>
  <si>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</si>
  <si>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</si>
  <si>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</si>
  <si>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</si>
  <si>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</si>
  <si>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</si>
  <si>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</si>
  <si>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</si>
  <si>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</si>
  <si>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</si>
  <si>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</si>
  <si>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</si>
  <si>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</si>
  <si>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</si>
  <si>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</si>
  <si>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</si>
  <si>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</si>
  <si>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</si>
  <si>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</si>
  <si>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</si>
  <si>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</si>
  <si>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</si>
  <si>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</si>
  <si>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</si>
  <si>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</si>
  <si>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</si>
  <si>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</si>
  <si>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</si>
  <si>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</si>
  <si>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</si>
  <si>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</si>
  <si>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</si>
  <si>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</si>
  <si>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</si>
  <si>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</si>
  <si>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</si>
  <si>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</si>
  <si>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</si>
  <si>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</si>
  <si>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</si>
  <si>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</si>
  <si>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</si>
  <si>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</si>
  <si>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</si>
  <si>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</si>
  <si>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</si>
  <si>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</si>
  <si>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</si>
  <si>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</si>
  <si>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</si>
  <si>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</si>
  <si>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</si>
  <si>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</si>
  <si>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</si>
  <si>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</si>
  <si>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</si>
  <si>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</si>
  <si>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</si>
  <si>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</si>
  <si>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</si>
  <si>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</si>
  <si>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</si>
  <si>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</si>
  <si>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</si>
  <si>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</si>
  <si>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</si>
  <si>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</si>
  <si>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</si>
  <si>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</si>
  <si>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</si>
  <si>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</si>
  <si>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</si>
  <si>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</si>
  <si>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</si>
  <si>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</si>
  <si>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</si>
  <si>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</si>
  <si>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</si>
  <si>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</si>
  <si>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</si>
  <si>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</si>
  <si>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</si>
  <si>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</si>
  <si>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</si>
  <si>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</si>
  <si>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</si>
  <si>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</si>
  <si>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</si>
  <si>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</si>
  <si>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</si>
  <si>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</si>
  <si>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</si>
  <si>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</si>
  <si>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</si>
  <si>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</si>
  <si>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岐阜県御嵩町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</si>
  <si>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</si>
  <si>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</si>
  <si>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</si>
  <si>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</si>
  <si>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</si>
  <si>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</si>
  <si>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</si>
  <si>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</si>
  <si>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</si>
  <si>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</si>
  <si>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</si>
  <si>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</si>
  <si>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</si>
  <si>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</si>
  <si>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</si>
  <si>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</si>
  <si>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</si>
  <si>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</si>
  <si>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</si>
  <si>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</si>
  <si>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</si>
  <si>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</si>
  <si>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</si>
  <si>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</si>
  <si>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</si>
  <si>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</si>
  <si>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</si>
  <si>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</si>
  <si>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</si>
  <si>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</si>
  <si>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</si>
  <si>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</si>
  <si>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</si>
  <si>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</si>
  <si>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</si>
  <si>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</si>
  <si>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</si>
  <si>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</si>
  <si>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</si>
  <si>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</si>
  <si>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</si>
  <si>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</si>
  <si>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</si>
  <si>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</si>
  <si>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</si>
  <si>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</si>
  <si>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</si>
  <si>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</si>
  <si>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</si>
  <si>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</si>
  <si>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</si>
  <si>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</si>
  <si>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</si>
  <si>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</si>
  <si>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</si>
  <si>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</si>
  <si>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</si>
  <si>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</si>
  <si>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</si>
  <si>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</si>
  <si>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</si>
  <si>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</si>
  <si>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</si>
  <si>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</si>
  <si>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</si>
  <si>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</si>
  <si>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</si>
  <si>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</si>
  <si>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</si>
  <si>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</si>
  <si>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</si>
  <si>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</si>
  <si>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</si>
  <si>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</si>
  <si>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</si>
  <si>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</si>
  <si>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</si>
  <si>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</si>
  <si>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</si>
  <si>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</si>
  <si>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</si>
  <si>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</si>
  <si>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</si>
  <si>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</si>
  <si>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</si>
  <si>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</si>
  <si>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</si>
  <si>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</si>
  <si>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</si>
  <si>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</si>
  <si>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</si>
  <si>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</si>
  <si>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</si>
  <si>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</si>
  <si>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</si>
  <si>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</si>
  <si>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</si>
  <si>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</si>
  <si>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</si>
  <si>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</si>
  <si>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</si>
  <si>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</si>
  <si>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</si>
  <si>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</si>
  <si>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</si>
  <si>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</si>
  <si>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</si>
  <si>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</si>
  <si>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</si>
  <si>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</si>
  <si>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</si>
  <si>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</si>
  <si>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</si>
  <si>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</si>
  <si>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</si>
  <si>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</si>
  <si>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</si>
  <si>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</si>
  <si>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</si>
  <si>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</si>
  <si>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</si>
  <si>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</si>
  <si>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</si>
  <si>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</si>
  <si>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</si>
  <si>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</si>
  <si>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</si>
  <si>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</si>
  <si>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</si>
  <si>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</si>
  <si>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</si>
  <si>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</si>
  <si>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</si>
  <si>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</si>
  <si>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</si>
  <si>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</si>
  <si>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</si>
  <si>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</si>
  <si>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</si>
  <si>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</si>
  <si>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</si>
  <si>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</si>
  <si>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</si>
  <si>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</si>
  <si>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</si>
  <si>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</si>
  <si>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</si>
  <si>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</si>
  <si>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</si>
  <si>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</si>
  <si>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</si>
  <si>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</si>
  <si>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</si>
  <si>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</si>
  <si>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</si>
  <si>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</si>
  <si>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</si>
  <si>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</si>
  <si>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</si>
  <si>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</si>
  <si>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</si>
  <si>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</si>
  <si>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</si>
  <si>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</si>
  <si>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</si>
  <si>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</si>
  <si>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</si>
  <si>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</si>
  <si>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</si>
  <si>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</si>
  <si>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</si>
  <si>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</si>
  <si>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</si>
  <si>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</si>
  <si>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</si>
  <si>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</si>
  <si>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</si>
  <si>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</si>
  <si>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</si>
  <si>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</si>
  <si>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</si>
  <si>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</si>
  <si>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</si>
  <si>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</si>
  <si>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</si>
  <si>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</si>
  <si>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</si>
  <si>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</si>
  <si>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</si>
  <si>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</si>
  <si>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</si>
  <si>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</si>
  <si>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</si>
  <si>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</si>
  <si>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</si>
  <si>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</si>
  <si>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介護保険特別会計（保険事業勘定）</t>
  </si>
  <si>
    <t>下水道事業会計</t>
  </si>
  <si>
    <t>国民健康保険特別会計</t>
  </si>
  <si>
    <t>後期高齢者医療特別会計</t>
  </si>
  <si>
    <t>介護保険特別会計（介護サービス事業勘定）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</si>
  <si>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</si>
  <si>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</si>
  <si>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</si>
  <si>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</si>
  <si>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</si>
  <si>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</si>
  <si>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</si>
  <si>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</si>
  <si>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基金から91百万円繰入</t>
    <rPh sb="0" eb="2">
      <t>キキン</t>
    </rPh>
    <rPh sb="6" eb="9">
      <t>ヒャクマンエン</t>
    </rPh>
    <rPh sb="9" eb="11">
      <t>クリイレ</t>
    </rPh>
    <phoneticPr fontId="2"/>
  </si>
  <si>
    <t>○</t>
    <phoneticPr fontId="2"/>
  </si>
  <si>
    <t>御嵩町土地開発公社</t>
    <rPh sb="0" eb="3">
      <t>ミタケチョウ</t>
    </rPh>
    <rPh sb="3" eb="5">
      <t>トチ</t>
    </rPh>
    <rPh sb="5" eb="7">
      <t>カイハツ</t>
    </rPh>
    <rPh sb="7" eb="9">
      <t>コウシャ</t>
    </rPh>
    <phoneticPr fontId="2"/>
  </si>
  <si>
    <t>-</t>
    <phoneticPr fontId="2"/>
  </si>
  <si>
    <t>可茂衛生施設利用組合</t>
    <rPh sb="0" eb="2">
      <t>カモ</t>
    </rPh>
    <rPh sb="2" eb="4">
      <t>エイセイ</t>
    </rPh>
    <rPh sb="4" eb="6">
      <t>シセツ</t>
    </rPh>
    <rPh sb="6" eb="8">
      <t>リヨウ</t>
    </rPh>
    <rPh sb="8" eb="10">
      <t>クミアイ</t>
    </rPh>
    <phoneticPr fontId="2"/>
  </si>
  <si>
    <t>基金から48百万円繰入</t>
    <phoneticPr fontId="2"/>
  </si>
  <si>
    <t>可児川防災等ため池組合</t>
    <rPh sb="0" eb="3">
      <t>カニガワ</t>
    </rPh>
    <rPh sb="3" eb="5">
      <t>ボウサイ</t>
    </rPh>
    <rPh sb="5" eb="6">
      <t>トウ</t>
    </rPh>
    <rPh sb="8" eb="9">
      <t>イケ</t>
    </rPh>
    <rPh sb="9" eb="11">
      <t>クミアイ</t>
    </rPh>
    <phoneticPr fontId="2"/>
  </si>
  <si>
    <t>可児市・御嵩町中学校組合</t>
    <rPh sb="0" eb="2">
      <t>カニ</t>
    </rPh>
    <rPh sb="2" eb="3">
      <t>シ</t>
    </rPh>
    <rPh sb="4" eb="7">
      <t>ミタケチョウ</t>
    </rPh>
    <rPh sb="7" eb="10">
      <t>チュウガッコウ</t>
    </rPh>
    <rPh sb="10" eb="12">
      <t>クミアイ</t>
    </rPh>
    <phoneticPr fontId="2"/>
  </si>
  <si>
    <t>基金から16百万円繰入</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</si>
  <si>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</si>
  <si>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</si>
  <si>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基金から90百万円繰入</t>
    <phoneticPr fontId="2"/>
  </si>
  <si>
    <t>可茂消防事務組合</t>
    <rPh sb="0" eb="2">
      <t>カモ</t>
    </rPh>
    <rPh sb="2" eb="4">
      <t>ショウボウ</t>
    </rPh>
    <rPh sb="4" eb="6">
      <t>ジム</t>
    </rPh>
    <rPh sb="6" eb="8">
      <t>クミアイ</t>
    </rPh>
    <phoneticPr fontId="2"/>
  </si>
  <si>
    <t>後期高齢者医療連合(一般会計分)</t>
  </si>
  <si>
    <t>後期高齢者医療連合(特別会計分)</t>
  </si>
  <si>
    <t>可茂公設地方卸売市場組合</t>
    <rPh sb="4" eb="6">
      <t>チホウ</t>
    </rPh>
    <phoneticPr fontId="2"/>
  </si>
  <si>
    <t>法非適用企業</t>
    <rPh sb="0" eb="1">
      <t>ホウ</t>
    </rPh>
    <rPh sb="1" eb="2">
      <t>ヒ</t>
    </rPh>
    <rPh sb="2" eb="4">
      <t>テキヨウ</t>
    </rPh>
    <rPh sb="4" eb="6">
      <t>キギョウ</t>
    </rPh>
    <phoneticPr fontId="2"/>
  </si>
  <si>
    <t>庁舎整備基金</t>
    <rPh sb="0" eb="2">
      <t>チョウシャ</t>
    </rPh>
    <rPh sb="2" eb="4">
      <t>セイビ</t>
    </rPh>
    <rPh sb="4" eb="6">
      <t>キキン</t>
    </rPh>
    <phoneticPr fontId="5"/>
  </si>
  <si>
    <t>福祉向上基金</t>
    <rPh sb="0" eb="2">
      <t>フクシ</t>
    </rPh>
    <rPh sb="2" eb="4">
      <t>コウジョウ</t>
    </rPh>
    <rPh sb="4" eb="6">
      <t>キキン</t>
    </rPh>
    <phoneticPr fontId="5"/>
  </si>
  <si>
    <t>ふるさとみたけ応援基金</t>
  </si>
  <si>
    <t>町営住宅建設基金</t>
    <rPh sb="0" eb="2">
      <t>チョウエイ</t>
    </rPh>
    <rPh sb="2" eb="4">
      <t>ジュウタク</t>
    </rPh>
    <rPh sb="4" eb="6">
      <t>ケンセツ</t>
    </rPh>
    <rPh sb="6" eb="8">
      <t>キキン</t>
    </rPh>
    <phoneticPr fontId="2"/>
  </si>
  <si>
    <t>森林環境整備基金</t>
    <rPh sb="0" eb="2">
      <t>シンリン</t>
    </rPh>
    <rPh sb="2" eb="4">
      <t>カンキョウ</t>
    </rPh>
    <rPh sb="4" eb="6">
      <t>セイビ</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</si>
</sst>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FDB3-4FB2-8D44-A8908FAAA8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111410</c:v>
                </c:pt>
                <c:pt idx="1">
                  <c:v>138184</c:v>
                </c:pt>
                <c:pt idx="2">
                  <c:v>255118</c:v>
                </c:pt>
                <c:pt idx="3">
                  <c:v>62529</c:v>
                </c:pt>
                <c:pt idx="4">
                  <c:v>111635</c:v>
                </c:pt>
              </c:numCache>
            </c:numRef>
          </c:val>
          <c:smooth val="0"/>
          <c:extLst>
            <c:ext xmlns:c16="http://schemas.microsoft.com/office/drawing/2014/chart" uri="{C3380CC4-5D6E-409C-BE32-E72D297353CC}">
              <c16:uniqueId val="{00000001-FDB3-4FB2-8D44-A8908FAAA8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3.95</c:v>
                </c:pt>
                <c:pt idx="1">
                  <c:v>4.3499999999999996</c:v>
                </c:pt>
                <c:pt idx="2">
                  <c:v>5.7</c:v>
                </c:pt>
                <c:pt idx="3">
                  <c:v>2.99</c:v>
                </c:pt>
                <c:pt idx="4">
                  <c:v>6.06</c:v>
                </c:pt>
              </c:numCache>
            </c:numRef>
          </c:val>
          <c:extLst>
            <c:ext xmlns:c16="http://schemas.microsoft.com/office/drawing/2014/chart" uri="{C3380CC4-5D6E-409C-BE32-E72D297353CC}">
              <c16:uniqueId val="{00000000-A091-4EBF-8D86-30D0A76DD0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37.549999999999997</c:v>
                </c:pt>
                <c:pt idx="1">
                  <c:v>37.39</c:v>
                </c:pt>
                <c:pt idx="2">
                  <c:v>37.44</c:v>
                </c:pt>
                <c:pt idx="3">
                  <c:v>38.24</c:v>
                </c:pt>
                <c:pt idx="4">
                  <c:v>41.74</c:v>
                </c:pt>
              </c:numCache>
            </c:numRef>
          </c:val>
          <c:extLst>
            <c:ext xmlns:c16="http://schemas.microsoft.com/office/drawing/2014/chart" uri="{C3380CC4-5D6E-409C-BE32-E72D297353CC}">
              <c16:uniqueId val="{00000001-A091-4EBF-8D86-30D0A76DD0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0.68</c:v>
                </c:pt>
                <c:pt idx="1">
                  <c:v>0.55000000000000004</c:v>
                </c:pt>
                <c:pt idx="2">
                  <c:v>2.5499999999999998</c:v>
                </c:pt>
                <c:pt idx="3">
                  <c:v>0.3</c:v>
                </c:pt>
                <c:pt idx="4">
                  <c:v>5.24</c:v>
                </c:pt>
              </c:numCache>
            </c:numRef>
          </c:val>
          <c:smooth val="0"/>
          <c:extLst>
            <c:ext xmlns:c16="http://schemas.microsoft.com/office/drawing/2014/chart" uri="{C3380CC4-5D6E-409C-BE32-E72D297353CC}">
              <c16:uniqueId val="{00000002-A091-4EBF-8D86-30D0A76DD0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12-45C6-8AC1-25AF0D1EA8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12-45C6-8AC1-25AF0D1EA8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12-45C6-8AC1-25AF0D1EA8B8}"/>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0.05</c:v>
                </c:pt>
                <c:pt idx="8">
                  <c:v>#N/A</c:v>
                </c:pt>
                <c:pt idx="9">
                  <c:v>0.01</c:v>
                </c:pt>
              </c:numCache>
            </c:numRef>
          </c:val>
          <c:extLst>
            <c:ext xmlns:c16="http://schemas.microsoft.com/office/drawing/2014/chart" uri="{C3380CC4-5D6E-409C-BE32-E72D297353CC}">
              <c16:uniqueId val="{00000003-D112-45C6-8AC1-25AF0D1EA8B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0.12</c:v>
                </c:pt>
                <c:pt idx="4">
                  <c:v>#N/A</c:v>
                </c:pt>
                <c:pt idx="5">
                  <c:v>0.13</c:v>
                </c:pt>
                <c:pt idx="6">
                  <c:v>#N/A</c:v>
                </c:pt>
                <c:pt idx="7">
                  <c:v>0.12</c:v>
                </c:pt>
                <c:pt idx="8">
                  <c:v>#N/A</c:v>
                </c:pt>
                <c:pt idx="9">
                  <c:v>0.16</c:v>
                </c:pt>
              </c:numCache>
            </c:numRef>
          </c:val>
          <c:extLst>
            <c:ext xmlns:c16="http://schemas.microsoft.com/office/drawing/2014/chart" uri="{C3380CC4-5D6E-409C-BE32-E72D297353CC}">
              <c16:uniqueId val="{00000004-D112-45C6-8AC1-25AF0D1EA8B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1.1299999999999999</c:v>
                </c:pt>
                <c:pt idx="2">
                  <c:v>#N/A</c:v>
                </c:pt>
                <c:pt idx="3">
                  <c:v>0.55000000000000004</c:v>
                </c:pt>
                <c:pt idx="4">
                  <c:v>#N/A</c:v>
                </c:pt>
                <c:pt idx="5">
                  <c:v>1.33</c:v>
                </c:pt>
                <c:pt idx="6">
                  <c:v>#N/A</c:v>
                </c:pt>
                <c:pt idx="7">
                  <c:v>1.41</c:v>
                </c:pt>
                <c:pt idx="8">
                  <c:v>#N/A</c:v>
                </c:pt>
                <c:pt idx="9">
                  <c:v>0.8</c:v>
                </c:pt>
              </c:numCache>
            </c:numRef>
          </c:val>
          <c:extLst>
            <c:ext xmlns:c16="http://schemas.microsoft.com/office/drawing/2014/chart" uri="{C3380CC4-5D6E-409C-BE32-E72D297353CC}">
              <c16:uniqueId val="{00000005-D112-45C6-8AC1-25AF0D1EA8B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4.1399999999999997</c:v>
                </c:pt>
                <c:pt idx="2">
                  <c:v>#N/A</c:v>
                </c:pt>
                <c:pt idx="3">
                  <c:v>2.0699999999999998</c:v>
                </c:pt>
                <c:pt idx="4">
                  <c:v>#N/A</c:v>
                </c:pt>
                <c:pt idx="5">
                  <c:v>1.85</c:v>
                </c:pt>
                <c:pt idx="6">
                  <c:v>#N/A</c:v>
                </c:pt>
                <c:pt idx="7">
                  <c:v>2.02</c:v>
                </c:pt>
                <c:pt idx="8">
                  <c:v>#N/A</c:v>
                </c:pt>
                <c:pt idx="9">
                  <c:v>2.23</c:v>
                </c:pt>
              </c:numCache>
            </c:numRef>
          </c:val>
          <c:extLst>
            <c:ext xmlns:c16="http://schemas.microsoft.com/office/drawing/2014/chart" uri="{C3380CC4-5D6E-409C-BE32-E72D297353CC}">
              <c16:uniqueId val="{00000006-D112-45C6-8AC1-25AF0D1EA8B8}"/>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1.41</c:v>
                </c:pt>
                <c:pt idx="2">
                  <c:v>#N/A</c:v>
                </c:pt>
                <c:pt idx="3">
                  <c:v>2.61</c:v>
                </c:pt>
                <c:pt idx="4">
                  <c:v>#N/A</c:v>
                </c:pt>
                <c:pt idx="5">
                  <c:v>3.4</c:v>
                </c:pt>
                <c:pt idx="6">
                  <c:v>#N/A</c:v>
                </c:pt>
                <c:pt idx="7">
                  <c:v>2.56</c:v>
                </c:pt>
                <c:pt idx="8">
                  <c:v>#N/A</c:v>
                </c:pt>
                <c:pt idx="9">
                  <c:v>2.4500000000000002</c:v>
                </c:pt>
              </c:numCache>
            </c:numRef>
          </c:val>
          <c:extLst>
            <c:ext xmlns:c16="http://schemas.microsoft.com/office/drawing/2014/chart" uri="{C3380CC4-5D6E-409C-BE32-E72D297353CC}">
              <c16:uniqueId val="{00000007-D112-45C6-8AC1-25AF0D1EA8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3.94</c:v>
                </c:pt>
                <c:pt idx="2">
                  <c:v>#N/A</c:v>
                </c:pt>
                <c:pt idx="3">
                  <c:v>4.3499999999999996</c:v>
                </c:pt>
                <c:pt idx="4">
                  <c:v>#N/A</c:v>
                </c:pt>
                <c:pt idx="5">
                  <c:v>5.7</c:v>
                </c:pt>
                <c:pt idx="6">
                  <c:v>#N/A</c:v>
                </c:pt>
                <c:pt idx="7">
                  <c:v>2.98</c:v>
                </c:pt>
                <c:pt idx="8">
                  <c:v>#N/A</c:v>
                </c:pt>
                <c:pt idx="9">
                  <c:v>6.05</c:v>
                </c:pt>
              </c:numCache>
            </c:numRef>
          </c:val>
          <c:extLst>
            <c:ext xmlns:c16="http://schemas.microsoft.com/office/drawing/2014/chart" uri="{C3380CC4-5D6E-409C-BE32-E72D297353CC}">
              <c16:uniqueId val="{00000008-D112-45C6-8AC1-25AF0D1EA8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7.44</c:v>
                </c:pt>
                <c:pt idx="2">
                  <c:v>#N/A</c:v>
                </c:pt>
                <c:pt idx="3">
                  <c:v>8.64</c:v>
                </c:pt>
                <c:pt idx="4">
                  <c:v>#N/A</c:v>
                </c:pt>
                <c:pt idx="5">
                  <c:v>9.08</c:v>
                </c:pt>
                <c:pt idx="6">
                  <c:v>#N/A</c:v>
                </c:pt>
                <c:pt idx="7">
                  <c:v>9.91</c:v>
                </c:pt>
                <c:pt idx="8">
                  <c:v>#N/A</c:v>
                </c:pt>
                <c:pt idx="9">
                  <c:v>9.81</c:v>
                </c:pt>
              </c:numCache>
            </c:numRef>
          </c:val>
          <c:extLst>
            <c:ext xmlns:c16="http://schemas.microsoft.com/office/drawing/2014/chart" uri="{C3380CC4-5D6E-409C-BE32-E72D297353CC}">
              <c16:uniqueId val="{00000009-D112-45C6-8AC1-25AF0D1EA8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654</c:v>
                </c:pt>
                <c:pt idx="5">
                  <c:v>652</c:v>
                </c:pt>
                <c:pt idx="8">
                  <c:v>637</c:v>
                </c:pt>
                <c:pt idx="11">
                  <c:v>649</c:v>
                </c:pt>
                <c:pt idx="14">
                  <c:v>632</c:v>
                </c:pt>
              </c:numCache>
            </c:numRef>
          </c:val>
          <c:extLst>
            <c:ext xmlns:c16="http://schemas.microsoft.com/office/drawing/2014/chart" uri="{C3380CC4-5D6E-409C-BE32-E72D297353CC}">
              <c16:uniqueId val="{00000000-2B77-4FBB-81A9-9FD44DAF70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77-4FBB-81A9-9FD44DAF70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9</c:v>
                </c:pt>
                <c:pt idx="6">
                  <c:v>9</c:v>
                </c:pt>
                <c:pt idx="9">
                  <c:v>9</c:v>
                </c:pt>
                <c:pt idx="12">
                  <c:v>0</c:v>
                </c:pt>
              </c:numCache>
            </c:numRef>
          </c:val>
          <c:extLst>
            <c:ext xmlns:c16="http://schemas.microsoft.com/office/drawing/2014/chart" uri="{C3380CC4-5D6E-409C-BE32-E72D297353CC}">
              <c16:uniqueId val="{00000002-2B77-4FBB-81A9-9FD44DAF70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c:v>
                </c:pt>
                <c:pt idx="3">
                  <c:v>48</c:v>
                </c:pt>
                <c:pt idx="6">
                  <c:v>58</c:v>
                </c:pt>
                <c:pt idx="9">
                  <c:v>68</c:v>
                </c:pt>
                <c:pt idx="12">
                  <c:v>68</c:v>
                </c:pt>
              </c:numCache>
            </c:numRef>
          </c:val>
          <c:extLst>
            <c:ext xmlns:c16="http://schemas.microsoft.com/office/drawing/2014/chart" uri="{C3380CC4-5D6E-409C-BE32-E72D297353CC}">
              <c16:uniqueId val="{00000003-2B77-4FBB-81A9-9FD44DAF70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355</c:v>
                </c:pt>
                <c:pt idx="3">
                  <c:v>361</c:v>
                </c:pt>
                <c:pt idx="6">
                  <c:v>383</c:v>
                </c:pt>
                <c:pt idx="9">
                  <c:v>350</c:v>
                </c:pt>
                <c:pt idx="12">
                  <c:v>341</c:v>
                </c:pt>
              </c:numCache>
            </c:numRef>
          </c:val>
          <c:extLst>
            <c:ext xmlns:c16="http://schemas.microsoft.com/office/drawing/2014/chart" uri="{C3380CC4-5D6E-409C-BE32-E72D297353CC}">
              <c16:uniqueId val="{00000004-2B77-4FBB-81A9-9FD44DAF70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77-4FBB-81A9-9FD44DAF70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77-4FBB-81A9-9FD44DAF70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477</c:v>
                </c:pt>
                <c:pt idx="3">
                  <c:v>473</c:v>
                </c:pt>
                <c:pt idx="6">
                  <c:v>487</c:v>
                </c:pt>
                <c:pt idx="9">
                  <c:v>511</c:v>
                </c:pt>
                <c:pt idx="12">
                  <c:v>513</c:v>
                </c:pt>
              </c:numCache>
            </c:numRef>
          </c:val>
          <c:extLst>
            <c:ext xmlns:c16="http://schemas.microsoft.com/office/drawing/2014/chart" uri="{C3380CC4-5D6E-409C-BE32-E72D297353CC}">
              <c16:uniqueId val="{00000007-2B77-4FBB-81A9-9FD44DAF70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224</c:v>
                </c:pt>
                <c:pt idx="2">
                  <c:v>#N/A</c:v>
                </c:pt>
                <c:pt idx="3">
                  <c:v>#N/A</c:v>
                </c:pt>
                <c:pt idx="4">
                  <c:v>239</c:v>
                </c:pt>
                <c:pt idx="5">
                  <c:v>#N/A</c:v>
                </c:pt>
                <c:pt idx="6">
                  <c:v>#N/A</c:v>
                </c:pt>
                <c:pt idx="7">
                  <c:v>300</c:v>
                </c:pt>
                <c:pt idx="8">
                  <c:v>#N/A</c:v>
                </c:pt>
                <c:pt idx="9">
                  <c:v>#N/A</c:v>
                </c:pt>
                <c:pt idx="10">
                  <c:v>289</c:v>
                </c:pt>
                <c:pt idx="11">
                  <c:v>#N/A</c:v>
                </c:pt>
                <c:pt idx="12">
                  <c:v>#N/A</c:v>
                </c:pt>
                <c:pt idx="13">
                  <c:v>290</c:v>
                </c:pt>
                <c:pt idx="14">
                  <c:v>#N/A</c:v>
                </c:pt>
              </c:numCache>
            </c:numRef>
          </c:val>
          <c:smooth val="0"/>
          <c:extLst>
            <c:ext xmlns:c16="http://schemas.microsoft.com/office/drawing/2014/chart" uri="{C3380CC4-5D6E-409C-BE32-E72D297353CC}">
              <c16:uniqueId val="{00000008-2B77-4FBB-81A9-9FD44DAF70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7474</c:v>
                </c:pt>
                <c:pt idx="5">
                  <c:v>7321</c:v>
                </c:pt>
                <c:pt idx="8">
                  <c:v>7202</c:v>
                </c:pt>
                <c:pt idx="11">
                  <c:v>7358</c:v>
                </c:pt>
                <c:pt idx="14">
                  <c:v>6746</c:v>
                </c:pt>
              </c:numCache>
            </c:numRef>
          </c:val>
          <c:extLst>
            <c:ext xmlns:c16="http://schemas.microsoft.com/office/drawing/2014/chart" uri="{C3380CC4-5D6E-409C-BE32-E72D297353CC}">
              <c16:uniqueId val="{00000000-5485-46C7-891E-C6BBB6D1B0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485-46C7-891E-C6BBB6D1B0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4561</c:v>
                </c:pt>
                <c:pt idx="5">
                  <c:v>4827</c:v>
                </c:pt>
                <c:pt idx="8">
                  <c:v>5173</c:v>
                </c:pt>
                <c:pt idx="11">
                  <c:v>5966</c:v>
                </c:pt>
                <c:pt idx="14">
                  <c:v>6361</c:v>
                </c:pt>
              </c:numCache>
            </c:numRef>
          </c:val>
          <c:extLst>
            <c:ext xmlns:c16="http://schemas.microsoft.com/office/drawing/2014/chart" uri="{C3380CC4-5D6E-409C-BE32-E72D297353CC}">
              <c16:uniqueId val="{00000002-5485-46C7-891E-C6BBB6D1B0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85-46C7-891E-C6BBB6D1B0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85-46C7-891E-C6BBB6D1B0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85-46C7-891E-C6BBB6D1B0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998</c:v>
                </c:pt>
                <c:pt idx="3">
                  <c:v>1015</c:v>
                </c:pt>
                <c:pt idx="6">
                  <c:v>999</c:v>
                </c:pt>
                <c:pt idx="9">
                  <c:v>971</c:v>
                </c:pt>
                <c:pt idx="12">
                  <c:v>953</c:v>
                </c:pt>
              </c:numCache>
            </c:numRef>
          </c:val>
          <c:extLst>
            <c:ext xmlns:c16="http://schemas.microsoft.com/office/drawing/2014/chart" uri="{C3380CC4-5D6E-409C-BE32-E72D297353CC}">
              <c16:uniqueId val="{00000006-5485-46C7-891E-C6BBB6D1B0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375</c:v>
                </c:pt>
                <c:pt idx="3">
                  <c:v>396</c:v>
                </c:pt>
                <c:pt idx="6">
                  <c:v>393</c:v>
                </c:pt>
                <c:pt idx="9">
                  <c:v>374</c:v>
                </c:pt>
                <c:pt idx="12">
                  <c:v>355</c:v>
                </c:pt>
              </c:numCache>
            </c:numRef>
          </c:val>
          <c:extLst>
            <c:ext xmlns:c16="http://schemas.microsoft.com/office/drawing/2014/chart" uri="{C3380CC4-5D6E-409C-BE32-E72D297353CC}">
              <c16:uniqueId val="{00000007-5485-46C7-891E-C6BBB6D1B0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4679</c:v>
                </c:pt>
                <c:pt idx="3">
                  <c:v>4012</c:v>
                </c:pt>
                <c:pt idx="6">
                  <c:v>3527</c:v>
                </c:pt>
                <c:pt idx="9">
                  <c:v>2897</c:v>
                </c:pt>
                <c:pt idx="12">
                  <c:v>2579</c:v>
                </c:pt>
              </c:numCache>
            </c:numRef>
          </c:val>
          <c:extLst>
            <c:ext xmlns:c16="http://schemas.microsoft.com/office/drawing/2014/chart" uri="{C3380CC4-5D6E-409C-BE32-E72D297353CC}">
              <c16:uniqueId val="{00000008-5485-46C7-891E-C6BBB6D1B0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c:v>
                </c:pt>
                <c:pt idx="3">
                  <c:v>17</c:v>
                </c:pt>
                <c:pt idx="6">
                  <c:v>9</c:v>
                </c:pt>
                <c:pt idx="9">
                  <c:v>0</c:v>
                </c:pt>
                <c:pt idx="12">
                  <c:v>0</c:v>
                </c:pt>
              </c:numCache>
            </c:numRef>
          </c:val>
          <c:extLst>
            <c:ext xmlns:c16="http://schemas.microsoft.com/office/drawing/2014/chart" uri="{C3380CC4-5D6E-409C-BE32-E72D297353CC}">
              <c16:uniqueId val="{00000009-5485-46C7-891E-C6BBB6D1B0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5160</c:v>
                </c:pt>
                <c:pt idx="3">
                  <c:v>5322</c:v>
                </c:pt>
                <c:pt idx="6">
                  <c:v>5553</c:v>
                </c:pt>
                <c:pt idx="9">
                  <c:v>5575</c:v>
                </c:pt>
                <c:pt idx="12">
                  <c:v>5384</c:v>
                </c:pt>
              </c:numCache>
            </c:numRef>
          </c:val>
          <c:extLst>
            <c:ext xmlns:c16="http://schemas.microsoft.com/office/drawing/2014/chart" uri="{C3380CC4-5D6E-409C-BE32-E72D297353CC}">
              <c16:uniqueId val="{0000000A-5485-46C7-891E-C6BBB6D1B0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85-46C7-891E-C6BBB6D1B0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1768</c:v>
                </c:pt>
                <c:pt idx="1">
                  <c:v>1904</c:v>
                </c:pt>
                <c:pt idx="2">
                  <c:v>2013</c:v>
                </c:pt>
              </c:numCache>
            </c:numRef>
          </c:val>
          <c:extLst>
            <c:ext xmlns:c16="http://schemas.microsoft.com/office/drawing/2014/chart" uri="{C3380CC4-5D6E-409C-BE32-E72D297353CC}">
              <c16:uniqueId val="{00000000-887E-436D-8A00-3E45D1DB25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505</c:v>
                </c:pt>
                <c:pt idx="1">
                  <c:v>505</c:v>
                </c:pt>
                <c:pt idx="2">
                  <c:v>600</c:v>
                </c:pt>
              </c:numCache>
            </c:numRef>
          </c:val>
          <c:extLst>
            <c:ext xmlns:c16="http://schemas.microsoft.com/office/drawing/2014/chart" uri="{C3380CC4-5D6E-409C-BE32-E72D297353CC}">
              <c16:uniqueId val="{00000001-887E-436D-8A00-3E45D1DB25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2354</c:v>
                </c:pt>
                <c:pt idx="1">
                  <c:v>3137</c:v>
                </c:pt>
                <c:pt idx="2">
                  <c:v>3274</c:v>
                </c:pt>
              </c:numCache>
            </c:numRef>
          </c:val>
          <c:extLst>
            <c:ext xmlns:c16="http://schemas.microsoft.com/office/drawing/2014/chart" uri="{C3380CC4-5D6E-409C-BE32-E72D297353CC}">
              <c16:uniqueId val="{00000002-887E-436D-8A00-3E45D1DB25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17,775
17,139
56.69
9,182,125
8,874,568
292,093
4,822,959
5,384,211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財政力指数は、概ね同水準を維持しており、財政力基盤は比較的安定している。類似団体平均より</a:t>
          </a:r>
          <a:r>
            <a:rPr kumimoji="1" lang="en-US" altLang="ja-JP" sz="1300">
              <a:latin typeface="ＭＳ Ｐゴシック" panose="020B0600070205080204" pitchFamily="50" charset="-128"/>
              <a:ea typeface="ＭＳ Ｐゴシック" panose="020B0600070205080204" pitchFamily="50" charset="-128"/>
            </a:rPr>
            <a:t>0.12pt</a:t>
          </a:r>
          <a:r>
            <a:rPr kumimoji="1" lang="ja-JP" altLang="en-US" sz="1300">
              <a:latin typeface="ＭＳ Ｐゴシック" panose="020B0600070205080204" pitchFamily="50" charset="-128"/>
              <a:ea typeface="ＭＳ Ｐゴシック" panose="020B0600070205080204" pitchFamily="50" charset="-128"/>
            </a:rPr>
            <a:t>上回っており、類似団体内でも比較的上位に位置している。社会情勢が不安定であり、先行きが見通せない中ではあるが、町内の工業団地企業の設備投資の増加による固定資産税の増収などに期待し、安定的な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9313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129963</xdr:rowOff>
    </xdr:from>
    <xdr:to>
      <xdr:col>23</xdr:col>
      <xdr:colOff>184150</xdr:colOff>
      <xdr:row>42</xdr:row>
      <xdr:rowOff>60113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146490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経常収支比率は前年比で＋</a:t>
          </a:r>
          <a:r>
            <a:rPr kumimoji="1" lang="en-US" altLang="ja-JP" sz="1300">
              <a:latin typeface="ＭＳ Ｐゴシック" panose="020B0600070205080204" pitchFamily="50" charset="-128"/>
              <a:ea typeface="ＭＳ Ｐゴシック" panose="020B0600070205080204" pitchFamily="50" charset="-128"/>
            </a:rPr>
            <a:t>1.4pt</a:t>
          </a:r>
          <a:r>
            <a:rPr kumimoji="1" lang="ja-JP" altLang="en-US" sz="1300">
              <a:latin typeface="ＭＳ Ｐゴシック" panose="020B0600070205080204" pitchFamily="50" charset="-128"/>
              <a:ea typeface="ＭＳ Ｐゴシック" panose="020B0600070205080204" pitchFamily="50" charset="-128"/>
            </a:rPr>
            <a:t>となった。新型コロナウイルス感染症の一定程度の収束等により各種事業が再開されたほか、障害福祉サービス給付費の増など扶助費の伸びも要因となった。一旦休止中であるものの新庁舎等整備事業など大型事業を控えているため、地方債の発行などはできる限り抑制するとともに、事務事業の見直しを進め、経常的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52494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6978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64</xdr:row>
      <xdr:rowOff>87630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69787"/>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87630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1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64</xdr:row>
      <xdr:rowOff>39370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0304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17,775</a:t>
          </a:r>
          <a:r>
            <a:rPr kumimoji="1" lang="ja-JP" altLang="en-US" sz="1300">
              <a:latin typeface="ＭＳ Ｐゴシック" panose="020B0600070205080204" pitchFamily="50" charset="-128"/>
              <a:ea typeface="ＭＳ Ｐゴシック" panose="020B0600070205080204" pitchFamily="50" charset="-128"/>
            </a:rPr>
            <a:t>人であり、類似団体のうち、本町は比較的人口が多い自治体に位置づけられる。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住民一人当たりのコストに換算すると、類似団体の中では人口が多いため、全体的には数値が類似団体平均を下回る傾向が強い。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　特に、人件費は、民営化や民間委託等により組織のスリム化を図ってきたため、類似団体より少ない職員数で行政運営を行っていることから、類似団体のなかでも少ない決算額となった。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148605</xdr:rowOff>
    </xdr:from>
    <xdr:to>
      <xdr:col>23</xdr:col>
      <xdr:colOff>133350</xdr:colOff>
      <xdr:row>81</xdr:row>
      <xdr:rowOff>154251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6055"/>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148605</xdr:rowOff>
    </xdr:from>
    <xdr:to>
      <xdr:col>19</xdr:col>
      <xdr:colOff>133350</xdr:colOff>
      <xdr:row>81</xdr:row>
      <xdr:rowOff>150616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3605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21127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43680</xdr:rowOff>
    </xdr:from>
    <xdr:to>
      <xdr:col>15</xdr:col>
      <xdr:colOff>82550</xdr:colOff>
      <xdr:row>81</xdr:row>
      <xdr:rowOff>150616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1130"/>
          <a:ext cx="889000" cy="10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38291</xdr:rowOff>
    </xdr:from>
    <xdr:to>
      <xdr:col>11</xdr:col>
      <xdr:colOff>31750</xdr:colOff>
      <xdr:row>81</xdr:row>
      <xdr:rowOff>43680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5741"/>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120104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103451</xdr:rowOff>
    </xdr:from>
    <xdr:to>
      <xdr:col>23</xdr:col>
      <xdr:colOff>184150</xdr:colOff>
      <xdr:row>82</xdr:row>
      <xdr:rowOff>33601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24728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97805</xdr:rowOff>
    </xdr:from>
    <xdr:to>
      <xdr:col>19</xdr:col>
      <xdr:colOff>184150</xdr:colOff>
      <xdr:row>82</xdr:row>
      <xdr:rowOff>27955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38132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4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99816</xdr:rowOff>
    </xdr:from>
    <xdr:to>
      <xdr:col>15</xdr:col>
      <xdr:colOff>133350</xdr:colOff>
      <xdr:row>82</xdr:row>
      <xdr:rowOff>29966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40143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5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164330</xdr:rowOff>
    </xdr:from>
    <xdr:to>
      <xdr:col>11</xdr:col>
      <xdr:colOff>82550</xdr:colOff>
      <xdr:row>81</xdr:row>
      <xdr:rowOff>94480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104657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158941</xdr:rowOff>
    </xdr:from>
    <xdr:to>
      <xdr:col>7</xdr:col>
      <xdr:colOff>31750</xdr:colOff>
      <xdr:row>81</xdr:row>
      <xdr:rowOff>89091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99268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なり、類似団体と全国町村平均を上回っている状況となった。これは、高経験年数の職員の割合が高くなっていることが影響している。今後は、当町の財政状況を考慮しながら、適正な給与水準を維持していく必要があり、そのためには、人材確保と財政健全化の両立を目指した中長期的な視点に立った給与制度改革が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705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町全体の職員については、平成８年度の</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人をピークに大きく減少傾向にある。これまでは、保育園の民営化や学校給食センター・</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海洋センターの一部業務委託のほか、指定管理者制度の活用による組織全体のスリム化を図ることにより、職員数の抑制を図ってきたところである。</a:t>
          </a:r>
        </a:p>
        <a:p>
          <a:r>
            <a:rPr kumimoji="1" lang="ja-JP" altLang="en-US" sz="1300">
              <a:latin typeface="ＭＳ Ｐゴシック" panose="020B0600070205080204" pitchFamily="50" charset="-128"/>
              <a:ea typeface="ＭＳ Ｐゴシック" panose="020B0600070205080204" pitchFamily="50" charset="-128"/>
            </a:rPr>
            <a:t>　結果、普通会計ベースでは、類似団体平均と比較して</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人少ない職員数で行政運営を行っているが、増加かつ多様化する行政需要に対して着実に対応できる体制整備に向け、適正な職員数を維持・確保していく。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60</xdr:row>
      <xdr:rowOff>23389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27945"/>
          <a:ext cx="8382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98319</xdr:rowOff>
    </xdr:from>
    <xdr:to>
      <xdr:col>77</xdr:col>
      <xdr:colOff>44450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1386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98319</xdr:rowOff>
    </xdr:from>
    <xdr:to>
      <xdr:col>72</xdr:col>
      <xdr:colOff>203200</xdr:colOff>
      <xdr:row>59</xdr:row>
      <xdr:rowOff>126471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1386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126471</xdr:rowOff>
    </xdr:from>
    <xdr:to>
      <xdr:col>68</xdr:col>
      <xdr:colOff>152400</xdr:colOff>
      <xdr:row>59</xdr:row>
      <xdr:rowOff>146579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420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134320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144039</xdr:rowOff>
    </xdr:from>
    <xdr:to>
      <xdr:col>81</xdr:col>
      <xdr:colOff>95250</xdr:colOff>
      <xdr:row>60</xdr:row>
      <xdr:rowOff>74189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160566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47519</xdr:rowOff>
    </xdr:from>
    <xdr:to>
      <xdr:col>73</xdr:col>
      <xdr:colOff>44450</xdr:colOff>
      <xdr:row>59</xdr:row>
      <xdr:rowOff>149119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159296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75671</xdr:rowOff>
    </xdr:from>
    <xdr:to>
      <xdr:col>68</xdr:col>
      <xdr:colOff>203200</xdr:colOff>
      <xdr:row>60</xdr:row>
      <xdr:rowOff>5821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95779</xdr:rowOff>
    </xdr:from>
    <xdr:to>
      <xdr:col>64</xdr:col>
      <xdr:colOff>152400</xdr:colOff>
      <xdr:row>60</xdr:row>
      <xdr:rowOff>25929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36106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これまでに発行した地方債の元利償還金の増、一部事務組合の負担金の増などにより、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0.3pt</a:t>
          </a:r>
          <a:r>
            <a:rPr kumimoji="1" lang="ja-JP" altLang="en-US" sz="1300">
              <a:latin typeface="ＭＳ Ｐゴシック" panose="020B0600070205080204" pitchFamily="50" charset="-128"/>
              <a:ea typeface="ＭＳ Ｐゴシック" panose="020B0600070205080204" pitchFamily="50" charset="-128"/>
            </a:rPr>
            <a:t>の増となったものの、類似団体平均を下回る数値で推移している。</a:t>
          </a:r>
        </a:p>
        <a:p>
          <a:r>
            <a:rPr kumimoji="1" lang="ja-JP" altLang="en-US" sz="1300">
              <a:latin typeface="ＭＳ Ｐゴシック" panose="020B0600070205080204" pitchFamily="50" charset="-128"/>
              <a:ea typeface="ＭＳ Ｐゴシック" panose="020B0600070205080204" pitchFamily="50" charset="-128"/>
            </a:rPr>
            <a:t>　今後、新庁舎の建設や伏見小学校の大規模改造に地方債を充てる予定があり、将来的にはこの比率は増加していく見込みである。有利な地方債の選択と、地方債の発行抑制に努めていく。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69088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9813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40132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59436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691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88392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1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等整備のため庁舎整備基金を継続的に積立していることや、大規模事業を控え、新たな投資的経費を抑制し、地方債の発行を控えてしていること、また、地方債を発行する場合にも交付税算入率の高い地方債を選択していることなどにより、将来負担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年度以降「－」で推移している。</a:t>
          </a:r>
        </a:p>
        <a:p>
          <a:r>
            <a:rPr kumimoji="1" lang="ja-JP" altLang="en-US" sz="1300">
              <a:latin typeface="ＭＳ Ｐゴシック" panose="020B0600070205080204" pitchFamily="50" charset="-128"/>
              <a:ea typeface="ＭＳ Ｐゴシック" panose="020B0600070205080204" pitchFamily="50" charset="-128"/>
            </a:rPr>
            <a:t>　しかし、新庁舎等整備が本格化すると、積み立てた基金を一度に繰り入れる可能性があり、将来的には、この比率は増加に転じる見込まれることから、今後も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19579</xdr:rowOff>
    </xdr:from>
    <xdr:to>
      <xdr:col>73</xdr:col>
      <xdr:colOff>44450</xdr:colOff>
      <xdr:row>15</xdr:row>
      <xdr:rowOff>121179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119063</xdr:rowOff>
    </xdr:from>
    <xdr:to>
      <xdr:col>68</xdr:col>
      <xdr:colOff>203200</xdr:colOff>
      <xdr:row>18</xdr:row>
      <xdr:rowOff>49213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17,775
17,139
56.69
9,182,125
8,874,568
292,093
4,822,959
5,384,211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人件費は、対前年度比</a:t>
          </a:r>
          <a:r>
            <a:rPr kumimoji="1" lang="en-US" altLang="ja-JP" sz="1300">
              <a:latin typeface="ＭＳ Ｐゴシック" panose="020B0600070205080204" pitchFamily="50" charset="-128"/>
              <a:ea typeface="ＭＳ Ｐゴシック" panose="020B0600070205080204" pitchFamily="50" charset="-128"/>
            </a:rPr>
            <a:t>0.7pt</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なり、類似団体平均と比べ若干下回るもののほぼ同水準である。当該年度は引き続き新型コロナウイルスワクチン接種やマイナンバーカードの取得支援に係る人員配置・窓口体制の強化を行ったが、今後も増加かつ多様化する行政需要に対して着実に対応できる体制整備に向け、民間委託、指定管理など行財政改革への取り組みを通じ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3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077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167149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物件費については、新型コロナウイルス感染症の落ち着きなどによる事業再開などにより委託料をはじめ各種経費が増となり、前年度と比較して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ｐｔの増となった。施設の維持関係経費については、現在は、保育園、児童館、高齢者生きがい活動支援施設などを指定管理者制度により運営しているが、今後はプール施設などにも民間委託化を検討し、民間の活力による持続可能なまちづくりとコスト削減効果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14</xdr:row>
      <xdr:rowOff>137886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857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14</xdr:row>
      <xdr:rowOff>105229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85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15</xdr:row>
      <xdr:rowOff>151493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055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23586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59163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特に老人福祉費や社会福祉費に係る決算額が類似団体平均より多く、なかでも養護老人ホーム措置費、義務教育就学児などの医療費助成や町単独の障害者助成事業などにより決算額が多いものとなっている。</a:t>
          </a:r>
        </a:p>
        <a:p>
          <a:r>
            <a:rPr kumimoji="1" lang="ja-JP" altLang="en-US" sz="1300">
              <a:latin typeface="ＭＳ Ｐゴシック" panose="020B0600070205080204" pitchFamily="50" charset="-128"/>
              <a:ea typeface="ＭＳ Ｐゴシック" panose="020B0600070205080204" pitchFamily="50" charset="-128"/>
            </a:rPr>
            <a:t>　今後、養護老人ホームの入所審査の適正化や町単独の各種手当の見直しを進めていくことで、財政負担の軽減を図っていく。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20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20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364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50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繰出金については、主に下水道事業に対する繰出金が多く、これは、平成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年以降に集中的に行った下水道整備事業に充てた多額の地方債の償還が継続していることによるものである。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中長期的には社会インフラの維持に必要な更新は見込まれるため、下水道事業については経費の節減、料金の見直し、広域化の検討を進めていく必要がある。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140607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15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56</xdr:row>
      <xdr:rowOff>56243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15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58</xdr:row>
      <xdr:rowOff>170543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01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61884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91820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新型コロナウイルス感染症拡大の落ち着きにより、関連する補助費が減となった。一方で、経常経費を充てる補助費のうち、およそ４分の３を、消防やごみ処理など住民生活に必要な業務を行う一部事務組合への負担金が占めている。今後はごみ処理施設の更新を控えており、負担金の増加傾向が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85090</xdr:rowOff>
    </xdr:from>
    <xdr:to>
      <xdr:col>82</xdr:col>
      <xdr:colOff>107950</xdr:colOff>
      <xdr:row>38</xdr:row>
      <xdr:rowOff>27940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28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153687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38</xdr:row>
      <xdr:rowOff>119380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54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119380</xdr:rowOff>
    </xdr:from>
    <xdr:to>
      <xdr:col>73</xdr:col>
      <xdr:colOff>180975</xdr:colOff>
      <xdr:row>39</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3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39</xdr:row>
      <xdr:rowOff>8890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10108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100347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34290</xdr:rowOff>
    </xdr:from>
    <xdr:to>
      <xdr:col>82</xdr:col>
      <xdr:colOff>158750</xdr:colOff>
      <xdr:row>37</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6367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68580</xdr:rowOff>
    </xdr:from>
    <xdr:to>
      <xdr:col>74</xdr:col>
      <xdr:colOff>31750</xdr:colOff>
      <xdr:row>38</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154957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129540</xdr:rowOff>
    </xdr:from>
    <xdr:to>
      <xdr:col>69</xdr:col>
      <xdr:colOff>142875</xdr:colOff>
      <xdr:row>39</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44467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前年度から繰越した新庁舎等整備関連に係る借入の発行や臨時財政対策債の発行額は前年度と比べ増加したことなどにより</a:t>
          </a:r>
          <a:r>
            <a:rPr kumimoji="1" lang="en-US" altLang="ja-JP" sz="1300">
              <a:latin typeface="ＭＳ Ｐゴシック" panose="020B0600070205080204" pitchFamily="50" charset="-128"/>
              <a:ea typeface="ＭＳ Ｐゴシック" panose="020B0600070205080204" pitchFamily="50" charset="-128"/>
            </a:rPr>
            <a:t>0.3pt</a:t>
          </a:r>
          <a:r>
            <a:rPr kumimoji="1" lang="ja-JP" altLang="en-US" sz="1300">
              <a:latin typeface="ＭＳ Ｐゴシック" panose="020B0600070205080204" pitchFamily="50" charset="-128"/>
              <a:ea typeface="ＭＳ Ｐゴシック" panose="020B0600070205080204" pitchFamily="50" charset="-128"/>
            </a:rPr>
            <a:t>の増となった。類似団体平均と比較すると、地方債現在高が少ないことにより公債費も低位で推移している。しかし、今後新庁舎事業が進むことにより、公債費は増加傾向になると見込まれるため、今後も事務事業の見直しなどを進め、財政の健全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291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8128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29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8128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33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8128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33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公債費以外では、特に扶助費が類似平均団体との乖離が大きく、補助費についても類似団体平均を上回っているため、公債費以外の数値は、類似団体平均を上回っている。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前年度より数値が</a:t>
          </a:r>
          <a:r>
            <a:rPr kumimoji="1" lang="en-US" altLang="ja-JP" sz="1300">
              <a:latin typeface="ＭＳ Ｐゴシック" panose="020B0600070205080204" pitchFamily="50" charset="-128"/>
              <a:ea typeface="ＭＳ Ｐゴシック" panose="020B0600070205080204" pitchFamily="50" charset="-128"/>
            </a:rPr>
            <a:t>1.1pt</a:t>
          </a:r>
          <a:r>
            <a:rPr kumimoji="1" lang="ja-JP" altLang="en-US" sz="1300">
              <a:latin typeface="ＭＳ Ｐゴシック" panose="020B0600070205080204" pitchFamily="50" charset="-128"/>
              <a:ea typeface="ＭＳ Ｐゴシック" panose="020B0600070205080204" pitchFamily="50" charset="-128"/>
            </a:rPr>
            <a:t>増となったのは、物件費の増が主な要因となった。下水道事業への繰出金については、平成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年以降に発行した地方債の償還が、令和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年以降に償還終了を順次迎えるため、将来的には減額となっていく見通しである。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134620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81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78</xdr:row>
      <xdr:rowOff>157480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8100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119380</xdr:rowOff>
    </xdr:from>
    <xdr:to>
      <xdr:col>73</xdr:col>
      <xdr:colOff>180975</xdr:colOff>
      <xdr:row>78</xdr:row>
      <xdr:rowOff>157480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9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78</xdr:row>
      <xdr:rowOff>119380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867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55897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124219</xdr:rowOff>
    </xdr:from>
    <xdr:to>
      <xdr:col>29</xdr:col>
      <xdr:colOff>127000</xdr:colOff>
      <xdr:row>18</xdr:row>
      <xdr:rowOff>125231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7944"/>
          <a:ext cx="6477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122799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125231</xdr:rowOff>
    </xdr:from>
    <xdr:to>
      <xdr:col>26</xdr:col>
      <xdr:colOff>50800</xdr:colOff>
      <xdr:row>18</xdr:row>
      <xdr:rowOff>131403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8956"/>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131403</xdr:rowOff>
    </xdr:from>
    <xdr:to>
      <xdr:col>22</xdr:col>
      <xdr:colOff>114300</xdr:colOff>
      <xdr:row>19</xdr:row>
      <xdr:rowOff>49058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5128"/>
          <a:ext cx="698500" cy="8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169635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25921</xdr:rowOff>
    </xdr:from>
    <xdr:to>
      <xdr:col>18</xdr:col>
      <xdr:colOff>177800</xdr:colOff>
      <xdr:row>19</xdr:row>
      <xdr:rowOff>49058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31096"/>
          <a:ext cx="698500" cy="2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15281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73419</xdr:rowOff>
    </xdr:from>
    <xdr:to>
      <xdr:col>29</xdr:col>
      <xdr:colOff>177800</xdr:colOff>
      <xdr:row>19</xdr:row>
      <xdr:rowOff>3569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45496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74431</xdr:rowOff>
    </xdr:from>
    <xdr:to>
      <xdr:col>26</xdr:col>
      <xdr:colOff>101600</xdr:colOff>
      <xdr:row>19</xdr:row>
      <xdr:rowOff>4581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8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160808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4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80603</xdr:rowOff>
    </xdr:from>
    <xdr:to>
      <xdr:col>22</xdr:col>
      <xdr:colOff>165100</xdr:colOff>
      <xdr:row>19</xdr:row>
      <xdr:rowOff>10753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166980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169708</xdr:rowOff>
    </xdr:from>
    <xdr:to>
      <xdr:col>19</xdr:col>
      <xdr:colOff>38100</xdr:colOff>
      <xdr:row>19</xdr:row>
      <xdr:rowOff>99858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84635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146571</xdr:rowOff>
    </xdr:from>
    <xdr:to>
      <xdr:col>15</xdr:col>
      <xdr:colOff>101600</xdr:colOff>
      <xdr:row>19</xdr:row>
      <xdr:rowOff>76721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61498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6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155415</xdr:rowOff>
    </xdr:from>
    <xdr:to>
      <xdr:col>29</xdr:col>
      <xdr:colOff>127000</xdr:colOff>
      <xdr:row>36</xdr:row>
      <xdr:rowOff>159667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08665"/>
          <a:ext cx="647700" cy="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2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149014</xdr:rowOff>
    </xdr:from>
    <xdr:to>
      <xdr:col>26</xdr:col>
      <xdr:colOff>50800</xdr:colOff>
      <xdr:row>36</xdr:row>
      <xdr:rowOff>159667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02264"/>
          <a:ext cx="6985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149014</xdr:rowOff>
    </xdr:from>
    <xdr:to>
      <xdr:col>22</xdr:col>
      <xdr:colOff>114300</xdr:colOff>
      <xdr:row>37</xdr:row>
      <xdr:rowOff>56752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02264"/>
          <a:ext cx="698500" cy="7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56752</xdr:rowOff>
    </xdr:from>
    <xdr:to>
      <xdr:col>18</xdr:col>
      <xdr:colOff>177800</xdr:colOff>
      <xdr:row>37</xdr:row>
      <xdr:rowOff>76388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81452"/>
          <a:ext cx="698500" cy="19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104615</xdr:rowOff>
    </xdr:from>
    <xdr:to>
      <xdr:col>29</xdr:col>
      <xdr:colOff>177800</xdr:colOff>
      <xdr:row>37</xdr:row>
      <xdr:rowOff>34765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76692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108867</xdr:rowOff>
    </xdr:from>
    <xdr:to>
      <xdr:col>26</xdr:col>
      <xdr:colOff>101600</xdr:colOff>
      <xdr:row>37</xdr:row>
      <xdr:rowOff>39017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23794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98214</xdr:rowOff>
    </xdr:from>
    <xdr:to>
      <xdr:col>22</xdr:col>
      <xdr:colOff>165100</xdr:colOff>
      <xdr:row>37</xdr:row>
      <xdr:rowOff>28364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13141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5952</xdr:rowOff>
    </xdr:from>
    <xdr:to>
      <xdr:col>19</xdr:col>
      <xdr:colOff>38100</xdr:colOff>
      <xdr:row>37</xdr:row>
      <xdr:rowOff>107552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3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92329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1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25588</xdr:rowOff>
    </xdr:from>
    <xdr:to>
      <xdr:col>15</xdr:col>
      <xdr:colOff>101600</xdr:colOff>
      <xdr:row>37</xdr:row>
      <xdr:rowOff>127188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111965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17,775
17,139
56.69
9,182,125
8,874,568
292,093
4,822,959
5,384,211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46692</xdr:rowOff>
    </xdr:from>
    <xdr:to>
      <xdr:col>24</xdr:col>
      <xdr:colOff>63500</xdr:colOff>
      <xdr:row>38</xdr:row>
      <xdr:rowOff>50072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61792"/>
          <a:ext cx="8382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119647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50072</xdr:rowOff>
    </xdr:from>
    <xdr:to>
      <xdr:col>19</xdr:col>
      <xdr:colOff>177800</xdr:colOff>
      <xdr:row>38</xdr:row>
      <xdr:rowOff>56767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65172"/>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75745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56767</xdr:rowOff>
    </xdr:from>
    <xdr:to>
      <xdr:col>15</xdr:col>
      <xdr:colOff>50800</xdr:colOff>
      <xdr:row>39</xdr:row>
      <xdr:rowOff>113868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71867"/>
          <a:ext cx="889000" cy="2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153322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113868</xdr:rowOff>
    </xdr:from>
    <xdr:to>
      <xdr:col>10</xdr:col>
      <xdr:colOff>114300</xdr:colOff>
      <xdr:row>39</xdr:row>
      <xdr:rowOff>114799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800418"/>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167342</xdr:rowOff>
    </xdr:from>
    <xdr:to>
      <xdr:col>24</xdr:col>
      <xdr:colOff>114300</xdr:colOff>
      <xdr:row>38</xdr:row>
      <xdr:rowOff>97492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82269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170722</xdr:rowOff>
    </xdr:from>
    <xdr:to>
      <xdr:col>20</xdr:col>
      <xdr:colOff>38100</xdr:colOff>
      <xdr:row>38</xdr:row>
      <xdr:rowOff>100872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91999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5967</xdr:rowOff>
    </xdr:from>
    <xdr:to>
      <xdr:col>15</xdr:col>
      <xdr:colOff>101600</xdr:colOff>
      <xdr:row>38</xdr:row>
      <xdr:rowOff>107567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98694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63068</xdr:rowOff>
    </xdr:from>
    <xdr:to>
      <xdr:col>10</xdr:col>
      <xdr:colOff>165100</xdr:colOff>
      <xdr:row>39</xdr:row>
      <xdr:rowOff>164668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155795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63999</xdr:rowOff>
    </xdr:from>
    <xdr:to>
      <xdr:col>6</xdr:col>
      <xdr:colOff>38100</xdr:colOff>
      <xdr:row>39</xdr:row>
      <xdr:rowOff>165599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156726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4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80464</xdr:rowOff>
    </xdr:from>
    <xdr:to>
      <xdr:col>24</xdr:col>
      <xdr:colOff>62865</xdr:colOff>
      <xdr:row>58</xdr:row>
      <xdr:rowOff>75864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52964"/>
          <a:ext cx="1270" cy="136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79691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75864</xdr:rowOff>
    </xdr:from>
    <xdr:to>
      <xdr:col>24</xdr:col>
      <xdr:colOff>152400</xdr:colOff>
      <xdr:row>58</xdr:row>
      <xdr:rowOff>75864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01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27141</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2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80464</xdr:rowOff>
    </xdr:from>
    <xdr:to>
      <xdr:col>24</xdr:col>
      <xdr:colOff>152400</xdr:colOff>
      <xdr:row>50</xdr:row>
      <xdr:rowOff>80464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75864</xdr:rowOff>
    </xdr:from>
    <xdr:to>
      <xdr:col>24</xdr:col>
      <xdr:colOff>63500</xdr:colOff>
      <xdr:row>58</xdr:row>
      <xdr:rowOff>93937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10019964"/>
          <a:ext cx="8382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149424</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36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126547</xdr:rowOff>
    </xdr:from>
    <xdr:to>
      <xdr:col>24</xdr:col>
      <xdr:colOff>114300</xdr:colOff>
      <xdr:row>55</xdr:row>
      <xdr:rowOff>56697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38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93937</xdr:rowOff>
    </xdr:from>
    <xdr:to>
      <xdr:col>19</xdr:col>
      <xdr:colOff>177800</xdr:colOff>
      <xdr:row>58</xdr:row>
      <xdr:rowOff>115297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38037"/>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25335</xdr:rowOff>
    </xdr:from>
    <xdr:to>
      <xdr:col>20</xdr:col>
      <xdr:colOff>38100</xdr:colOff>
      <xdr:row>55</xdr:row>
      <xdr:rowOff>126935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4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143462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2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90465</xdr:rowOff>
    </xdr:from>
    <xdr:to>
      <xdr:col>15</xdr:col>
      <xdr:colOff>50800</xdr:colOff>
      <xdr:row>58</xdr:row>
      <xdr:rowOff>115297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34565"/>
          <a:ext cx="889000" cy="2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57082</xdr:rowOff>
    </xdr:from>
    <xdr:to>
      <xdr:col>15</xdr:col>
      <xdr:colOff>101600</xdr:colOff>
      <xdr:row>55</xdr:row>
      <xdr:rowOff>158682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48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3759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2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90465</xdr:rowOff>
    </xdr:from>
    <xdr:to>
      <xdr:col>10</xdr:col>
      <xdr:colOff>114300</xdr:colOff>
      <xdr:row>58</xdr:row>
      <xdr:rowOff>90880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34565"/>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105831</xdr:rowOff>
    </xdr:from>
    <xdr:to>
      <xdr:col>10</xdr:col>
      <xdr:colOff>165100</xdr:colOff>
      <xdr:row>56</xdr:row>
      <xdr:rowOff>35981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53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52508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1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10690</xdr:rowOff>
    </xdr:from>
    <xdr:to>
      <xdr:col>6</xdr:col>
      <xdr:colOff>38100</xdr:colOff>
      <xdr:row>56</xdr:row>
      <xdr:rowOff>112290</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1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128817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3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25064</xdr:rowOff>
    </xdr:from>
    <xdr:to>
      <xdr:col>24</xdr:col>
      <xdr:colOff>114300</xdr:colOff>
      <xdr:row>58</xdr:row>
      <xdr:rowOff>126664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111441</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43137</xdr:rowOff>
    </xdr:from>
    <xdr:to>
      <xdr:col>20</xdr:col>
      <xdr:colOff>38100</xdr:colOff>
      <xdr:row>58</xdr:row>
      <xdr:rowOff>144737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135864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64497</xdr:rowOff>
    </xdr:from>
    <xdr:to>
      <xdr:col>15</xdr:col>
      <xdr:colOff>101600</xdr:colOff>
      <xdr:row>58</xdr:row>
      <xdr:rowOff>166097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0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157224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39665</xdr:rowOff>
    </xdr:from>
    <xdr:to>
      <xdr:col>10</xdr:col>
      <xdr:colOff>165100</xdr:colOff>
      <xdr:row>58</xdr:row>
      <xdr:rowOff>141265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132392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7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40080</xdr:rowOff>
    </xdr:from>
    <xdr:to>
      <xdr:col>6</xdr:col>
      <xdr:colOff>38100</xdr:colOff>
      <xdr:row>58</xdr:row>
      <xdr:rowOff>141680</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132807</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66167</xdr:rowOff>
    </xdr:from>
    <xdr:to>
      <xdr:col>24</xdr:col>
      <xdr:colOff>63500</xdr:colOff>
      <xdr:row>78</xdr:row>
      <xdr:rowOff>116039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439267"/>
          <a:ext cx="8382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156730</xdr:rowOff>
    </xdr:from>
    <xdr:to>
      <xdr:col>19</xdr:col>
      <xdr:colOff>177800</xdr:colOff>
      <xdr:row>78</xdr:row>
      <xdr:rowOff>66167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358380"/>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156730</xdr:rowOff>
    </xdr:from>
    <xdr:to>
      <xdr:col>15</xdr:col>
      <xdr:colOff>50800</xdr:colOff>
      <xdr:row>78</xdr:row>
      <xdr:rowOff>38925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358380"/>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38925</xdr:rowOff>
    </xdr:from>
    <xdr:to>
      <xdr:col>10</xdr:col>
      <xdr:colOff>114300</xdr:colOff>
      <xdr:row>78</xdr:row>
      <xdr:rowOff>44107</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412025"/>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43997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65239</xdr:rowOff>
    </xdr:from>
    <xdr:to>
      <xdr:col>24</xdr:col>
      <xdr:colOff>114300</xdr:colOff>
      <xdr:row>78</xdr:row>
      <xdr:rowOff>166839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151616</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5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15367</xdr:rowOff>
    </xdr:from>
    <xdr:to>
      <xdr:col>20</xdr:col>
      <xdr:colOff>38100</xdr:colOff>
      <xdr:row>78</xdr:row>
      <xdr:rowOff>116967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108094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105930</xdr:rowOff>
    </xdr:from>
    <xdr:to>
      <xdr:col>15</xdr:col>
      <xdr:colOff>101600</xdr:colOff>
      <xdr:row>78</xdr:row>
      <xdr:rowOff>36080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27207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0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159575</xdr:rowOff>
    </xdr:from>
    <xdr:to>
      <xdr:col>10</xdr:col>
      <xdr:colOff>165100</xdr:colOff>
      <xdr:row>78</xdr:row>
      <xdr:rowOff>89725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3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80852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45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164757</xdr:rowOff>
    </xdr:from>
    <xdr:to>
      <xdr:col>6</xdr:col>
      <xdr:colOff>38100</xdr:colOff>
      <xdr:row>78</xdr:row>
      <xdr:rowOff>94907</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86034</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5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59249</xdr:rowOff>
    </xdr:from>
    <xdr:to>
      <xdr:col>24</xdr:col>
      <xdr:colOff>63500</xdr:colOff>
      <xdr:row>96</xdr:row>
      <xdr:rowOff>82077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6346999"/>
          <a:ext cx="838200" cy="1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59249</xdr:rowOff>
    </xdr:from>
    <xdr:to>
      <xdr:col>19</xdr:col>
      <xdr:colOff>177800</xdr:colOff>
      <xdr:row>97</xdr:row>
      <xdr:rowOff>74239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346999"/>
          <a:ext cx="889000" cy="3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74239</xdr:rowOff>
    </xdr:from>
    <xdr:to>
      <xdr:col>15</xdr:col>
      <xdr:colOff>50800</xdr:colOff>
      <xdr:row>97</xdr:row>
      <xdr:rowOff>91204</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704889"/>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90567</xdr:rowOff>
    </xdr:from>
    <xdr:to>
      <xdr:col>10</xdr:col>
      <xdr:colOff>114300</xdr:colOff>
      <xdr:row>97</xdr:row>
      <xdr:rowOff>91204</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1130300" y="16721217"/>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31277</xdr:rowOff>
    </xdr:from>
    <xdr:to>
      <xdr:col>24</xdr:col>
      <xdr:colOff>114300</xdr:colOff>
      <xdr:row>96</xdr:row>
      <xdr:rowOff>132877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9704</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46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8449</xdr:rowOff>
    </xdr:from>
    <xdr:to>
      <xdr:col>20</xdr:col>
      <xdr:colOff>38100</xdr:colOff>
      <xdr:row>95</xdr:row>
      <xdr:rowOff>110049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2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101176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3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23439</xdr:rowOff>
    </xdr:from>
    <xdr:to>
      <xdr:col>15</xdr:col>
      <xdr:colOff>101600</xdr:colOff>
      <xdr:row>97</xdr:row>
      <xdr:rowOff>125039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6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141566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4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40404</xdr:rowOff>
    </xdr:from>
    <xdr:to>
      <xdr:col>10</xdr:col>
      <xdr:colOff>165100</xdr:colOff>
      <xdr:row>97</xdr:row>
      <xdr:rowOff>142004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6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133131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7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39767</xdr:rowOff>
    </xdr:from>
    <xdr:to>
      <xdr:col>6</xdr:col>
      <xdr:colOff>38100</xdr:colOff>
      <xdr:row>97</xdr:row>
      <xdr:rowOff>141367</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6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157894</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4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58099</xdr:rowOff>
    </xdr:from>
    <xdr:to>
      <xdr:col>55</xdr:col>
      <xdr:colOff>0</xdr:colOff>
      <xdr:row>37</xdr:row>
      <xdr:rowOff>136591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01749"/>
          <a:ext cx="838200" cy="7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14467</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15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139773</xdr:rowOff>
    </xdr:from>
    <xdr:to>
      <xdr:col>50</xdr:col>
      <xdr:colOff>114300</xdr:colOff>
      <xdr:row>37</xdr:row>
      <xdr:rowOff>136591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54723"/>
          <a:ext cx="889000" cy="10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170030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139773</xdr:rowOff>
    </xdr:from>
    <xdr:to>
      <xdr:col>45</xdr:col>
      <xdr:colOff>177800</xdr:colOff>
      <xdr:row>37</xdr:row>
      <xdr:rowOff>155894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54723"/>
          <a:ext cx="889000" cy="104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66484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155894</xdr:rowOff>
    </xdr:from>
    <xdr:to>
      <xdr:col>41</xdr:col>
      <xdr:colOff>50800</xdr:colOff>
      <xdr:row>39</xdr:row>
      <xdr:rowOff>5795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99544"/>
          <a:ext cx="889000" cy="19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20178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7299</xdr:rowOff>
    </xdr:from>
    <xdr:to>
      <xdr:col>55</xdr:col>
      <xdr:colOff>50800</xdr:colOff>
      <xdr:row>37</xdr:row>
      <xdr:rowOff>108899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157176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2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85791</xdr:rowOff>
    </xdr:from>
    <xdr:to>
      <xdr:col>50</xdr:col>
      <xdr:colOff>165100</xdr:colOff>
      <xdr:row>38</xdr:row>
      <xdr:rowOff>15941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7068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88973</xdr:rowOff>
    </xdr:from>
    <xdr:to>
      <xdr:col>46</xdr:col>
      <xdr:colOff>38100</xdr:colOff>
      <xdr:row>32</xdr:row>
      <xdr:rowOff>19123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10250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9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105094</xdr:rowOff>
    </xdr:from>
    <xdr:to>
      <xdr:col>41</xdr:col>
      <xdr:colOff>101600</xdr:colOff>
      <xdr:row>38</xdr:row>
      <xdr:rowOff>35244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4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26371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5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126445</xdr:rowOff>
    </xdr:from>
    <xdr:to>
      <xdr:col>36</xdr:col>
      <xdr:colOff>165100</xdr:colOff>
      <xdr:row>39</xdr:row>
      <xdr:rowOff>56595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47722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3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95192</xdr:rowOff>
    </xdr:from>
    <xdr:to>
      <xdr:col>54</xdr:col>
      <xdr:colOff>189865</xdr:colOff>
      <xdr:row>58</xdr:row>
      <xdr:rowOff>36254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9353492"/>
          <a:ext cx="1270" cy="626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40081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36254</xdr:rowOff>
    </xdr:from>
    <xdr:to>
      <xdr:col>55</xdr:col>
      <xdr:colOff>88900</xdr:colOff>
      <xdr:row>58</xdr:row>
      <xdr:rowOff>36254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41869</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912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95192</xdr:rowOff>
    </xdr:from>
    <xdr:to>
      <xdr:col>55</xdr:col>
      <xdr:colOff>88900</xdr:colOff>
      <xdr:row>54</xdr:row>
      <xdr:rowOff>95192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35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143655</xdr:rowOff>
    </xdr:from>
    <xdr:to>
      <xdr:col>55</xdr:col>
      <xdr:colOff>0</xdr:colOff>
      <xdr:row>57</xdr:row>
      <xdr:rowOff>25267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73405"/>
          <a:ext cx="838200" cy="2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73303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7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94876</xdr:rowOff>
    </xdr:from>
    <xdr:to>
      <xdr:col>55</xdr:col>
      <xdr:colOff>50800</xdr:colOff>
      <xdr:row>57</xdr:row>
      <xdr:rowOff>25026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2001</xdr:rowOff>
    </xdr:from>
    <xdr:to>
      <xdr:col>50</xdr:col>
      <xdr:colOff>114300</xdr:colOff>
      <xdr:row>57</xdr:row>
      <xdr:rowOff>25267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917401"/>
          <a:ext cx="889000" cy="8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90875</xdr:rowOff>
    </xdr:from>
    <xdr:to>
      <xdr:col>50</xdr:col>
      <xdr:colOff>165100</xdr:colOff>
      <xdr:row>57</xdr:row>
      <xdr:rowOff>21025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37552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2001</xdr:rowOff>
    </xdr:from>
    <xdr:to>
      <xdr:col>45</xdr:col>
      <xdr:colOff>177800</xdr:colOff>
      <xdr:row>55</xdr:row>
      <xdr:rowOff>22273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917401"/>
          <a:ext cx="889000" cy="5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45654</xdr:rowOff>
    </xdr:from>
    <xdr:to>
      <xdr:col>46</xdr:col>
      <xdr:colOff>38100</xdr:colOff>
      <xdr:row>56</xdr:row>
      <xdr:rowOff>147254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138381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22273</xdr:rowOff>
    </xdr:from>
    <xdr:to>
      <xdr:col>41</xdr:col>
      <xdr:colOff>50800</xdr:colOff>
      <xdr:row>55</xdr:row>
      <xdr:rowOff>144683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52023"/>
          <a:ext cx="889000" cy="1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51853</xdr:rowOff>
    </xdr:from>
    <xdr:to>
      <xdr:col>41</xdr:col>
      <xdr:colOff>101600</xdr:colOff>
      <xdr:row>56</xdr:row>
      <xdr:rowOff>153453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144580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162226</xdr:rowOff>
    </xdr:from>
    <xdr:to>
      <xdr:col>36</xdr:col>
      <xdr:colOff>165100</xdr:colOff>
      <xdr:row>56</xdr:row>
      <xdr:rowOff>92376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83503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92855</xdr:rowOff>
    </xdr:from>
    <xdr:to>
      <xdr:col>55</xdr:col>
      <xdr:colOff>50800</xdr:colOff>
      <xdr:row>56</xdr:row>
      <xdr:rowOff>23005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115732</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7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145917</xdr:rowOff>
    </xdr:from>
    <xdr:to>
      <xdr:col>50</xdr:col>
      <xdr:colOff>165100</xdr:colOff>
      <xdr:row>57</xdr:row>
      <xdr:rowOff>76067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122651</xdr:rowOff>
    </xdr:from>
    <xdr:to>
      <xdr:col>46</xdr:col>
      <xdr:colOff>38100</xdr:colOff>
      <xdr:row>52</xdr:row>
      <xdr:rowOff>52801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8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69328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64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142923</xdr:rowOff>
    </xdr:from>
    <xdr:to>
      <xdr:col>41</xdr:col>
      <xdr:colOff>101600</xdr:colOff>
      <xdr:row>55</xdr:row>
      <xdr:rowOff>73073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89600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17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93883</xdr:rowOff>
    </xdr:from>
    <xdr:to>
      <xdr:col>36</xdr:col>
      <xdr:colOff>165100</xdr:colOff>
      <xdr:row>56</xdr:row>
      <xdr:rowOff>24033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40560</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29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63221</xdr:rowOff>
    </xdr:from>
    <xdr:to>
      <xdr:col>55</xdr:col>
      <xdr:colOff>0</xdr:colOff>
      <xdr:row>78</xdr:row>
      <xdr:rowOff>72467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36321"/>
          <a:ext cx="8382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72467</xdr:rowOff>
    </xdr:from>
    <xdr:to>
      <xdr:col>50</xdr:col>
      <xdr:colOff>114300</xdr:colOff>
      <xdr:row>78</xdr:row>
      <xdr:rowOff>111633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45567"/>
          <a:ext cx="8890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70295</xdr:rowOff>
    </xdr:from>
    <xdr:to>
      <xdr:col>45</xdr:col>
      <xdr:colOff>177800</xdr:colOff>
      <xdr:row>78</xdr:row>
      <xdr:rowOff>111633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43395"/>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70295</xdr:rowOff>
    </xdr:from>
    <xdr:to>
      <xdr:col>41</xdr:col>
      <xdr:colOff>50800</xdr:colOff>
      <xdr:row>78</xdr:row>
      <xdr:rowOff>167233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43395"/>
          <a:ext cx="889000" cy="9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12421</xdr:rowOff>
    </xdr:from>
    <xdr:to>
      <xdr:col>55</xdr:col>
      <xdr:colOff>50800</xdr:colOff>
      <xdr:row>78</xdr:row>
      <xdr:rowOff>114021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162298</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21667</xdr:rowOff>
    </xdr:from>
    <xdr:to>
      <xdr:col>50</xdr:col>
      <xdr:colOff>165100</xdr:colOff>
      <xdr:row>78</xdr:row>
      <xdr:rowOff>123267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114394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60833</xdr:rowOff>
    </xdr:from>
    <xdr:to>
      <xdr:col>46</xdr:col>
      <xdr:colOff>38100</xdr:colOff>
      <xdr:row>78</xdr:row>
      <xdr:rowOff>162433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153560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19495</xdr:rowOff>
    </xdr:from>
    <xdr:to>
      <xdr:col>41</xdr:col>
      <xdr:colOff>101600</xdr:colOff>
      <xdr:row>78</xdr:row>
      <xdr:rowOff>121095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112222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116433</xdr:rowOff>
    </xdr:from>
    <xdr:to>
      <xdr:col>36</xdr:col>
      <xdr:colOff>165100</xdr:colOff>
      <xdr:row>79</xdr:row>
      <xdr:rowOff>46583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37710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40173</xdr:rowOff>
    </xdr:from>
    <xdr:to>
      <xdr:col>54</xdr:col>
      <xdr:colOff>189865</xdr:colOff>
      <xdr:row>98</xdr:row>
      <xdr:rowOff>78445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6499373"/>
          <a:ext cx="1270" cy="381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82272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78445</xdr:rowOff>
    </xdr:from>
    <xdr:to>
      <xdr:col>55</xdr:col>
      <xdr:colOff>88900</xdr:colOff>
      <xdr:row>98</xdr:row>
      <xdr:rowOff>78445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158300</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627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40173</xdr:rowOff>
    </xdr:from>
    <xdr:to>
      <xdr:col>55</xdr:col>
      <xdr:colOff>88900</xdr:colOff>
      <xdr:row>96</xdr:row>
      <xdr:rowOff>40173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49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40173</xdr:rowOff>
    </xdr:from>
    <xdr:to>
      <xdr:col>55</xdr:col>
      <xdr:colOff>0</xdr:colOff>
      <xdr:row>97</xdr:row>
      <xdr:rowOff>79761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99373"/>
          <a:ext cx="838200" cy="2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40922</xdr:rowOff>
    </xdr:from>
    <xdr:to>
      <xdr:col>55</xdr:col>
      <xdr:colOff>50800</xdr:colOff>
      <xdr:row>97</xdr:row>
      <xdr:rowOff>142522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44501</xdr:rowOff>
    </xdr:from>
    <xdr:to>
      <xdr:col>50</xdr:col>
      <xdr:colOff>114300</xdr:colOff>
      <xdr:row>97</xdr:row>
      <xdr:rowOff>79761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817901"/>
          <a:ext cx="889000" cy="89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41191</xdr:rowOff>
    </xdr:from>
    <xdr:to>
      <xdr:col>50</xdr:col>
      <xdr:colOff>165100</xdr:colOff>
      <xdr:row>97</xdr:row>
      <xdr:rowOff>142791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133918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44501</xdr:rowOff>
    </xdr:from>
    <xdr:to>
      <xdr:col>45</xdr:col>
      <xdr:colOff>177800</xdr:colOff>
      <xdr:row>95</xdr:row>
      <xdr:rowOff>88137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817901"/>
          <a:ext cx="889000" cy="55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164740</xdr:rowOff>
    </xdr:from>
    <xdr:to>
      <xdr:col>46</xdr:col>
      <xdr:colOff>38100</xdr:colOff>
      <xdr:row>97</xdr:row>
      <xdr:rowOff>94890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86017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88137</xdr:rowOff>
    </xdr:from>
    <xdr:to>
      <xdr:col>41</xdr:col>
      <xdr:colOff>50800</xdr:colOff>
      <xdr:row>95</xdr:row>
      <xdr:rowOff>171315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375887"/>
          <a:ext cx="889000" cy="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77932</xdr:rowOff>
    </xdr:from>
    <xdr:to>
      <xdr:col>41</xdr:col>
      <xdr:colOff>101600</xdr:colOff>
      <xdr:row>98</xdr:row>
      <xdr:rowOff>8082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170659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96535</xdr:rowOff>
    </xdr:from>
    <xdr:to>
      <xdr:col>36</xdr:col>
      <xdr:colOff>165100</xdr:colOff>
      <xdr:row>98</xdr:row>
      <xdr:rowOff>26685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17812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160823</xdr:rowOff>
    </xdr:from>
    <xdr:to>
      <xdr:col>55</xdr:col>
      <xdr:colOff>50800</xdr:colOff>
      <xdr:row>96</xdr:row>
      <xdr:rowOff>90973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113850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28961</xdr:rowOff>
    </xdr:from>
    <xdr:to>
      <xdr:col>50</xdr:col>
      <xdr:colOff>165100</xdr:colOff>
      <xdr:row>97</xdr:row>
      <xdr:rowOff>130561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147088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4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165151</xdr:rowOff>
    </xdr:from>
    <xdr:to>
      <xdr:col>46</xdr:col>
      <xdr:colOff>38100</xdr:colOff>
      <xdr:row>92</xdr:row>
      <xdr:rowOff>95301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7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111828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54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37337</xdr:rowOff>
    </xdr:from>
    <xdr:to>
      <xdr:col>41</xdr:col>
      <xdr:colOff>101600</xdr:colOff>
      <xdr:row>95</xdr:row>
      <xdr:rowOff>138937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155464</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1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120515</xdr:rowOff>
    </xdr:from>
    <xdr:to>
      <xdr:col>36</xdr:col>
      <xdr:colOff>165100</xdr:colOff>
      <xdr:row>96</xdr:row>
      <xdr:rowOff>50665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67192</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618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5512</xdr:rowOff>
    </xdr:from>
    <xdr:to>
      <xdr:col>85</xdr:col>
      <xdr:colOff>127000</xdr:colOff>
      <xdr:row>38</xdr:row>
      <xdr:rowOff>34909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20612"/>
          <a:ext cx="8382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34909</xdr:rowOff>
    </xdr:from>
    <xdr:to>
      <xdr:col>81</xdr:col>
      <xdr:colOff>50800</xdr:colOff>
      <xdr:row>38</xdr:row>
      <xdr:rowOff>100289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550009"/>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100289</xdr:rowOff>
    </xdr:from>
    <xdr:to>
      <xdr:col>76</xdr:col>
      <xdr:colOff>114300</xdr:colOff>
      <xdr:row>38</xdr:row>
      <xdr:rowOff>136134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15389"/>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131973</xdr:rowOff>
    </xdr:from>
    <xdr:to>
      <xdr:col>71</xdr:col>
      <xdr:colOff>177800</xdr:colOff>
      <xdr:row>38</xdr:row>
      <xdr:rowOff>136134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4707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126162</xdr:rowOff>
    </xdr:from>
    <xdr:to>
      <xdr:col>85</xdr:col>
      <xdr:colOff>177800</xdr:colOff>
      <xdr:row>38</xdr:row>
      <xdr:rowOff>56311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104589</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155560</xdr:rowOff>
    </xdr:from>
    <xdr:to>
      <xdr:col>81</xdr:col>
      <xdr:colOff>101600</xdr:colOff>
      <xdr:row>38</xdr:row>
      <xdr:rowOff>85709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76836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49489</xdr:rowOff>
    </xdr:from>
    <xdr:to>
      <xdr:col>76</xdr:col>
      <xdr:colOff>165100</xdr:colOff>
      <xdr:row>38</xdr:row>
      <xdr:rowOff>151089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142216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657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85334</xdr:rowOff>
    </xdr:from>
    <xdr:to>
      <xdr:col>72</xdr:col>
      <xdr:colOff>38100</xdr:colOff>
      <xdr:row>39</xdr:row>
      <xdr:rowOff>15484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6611</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693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81173</xdr:rowOff>
    </xdr:from>
    <xdr:to>
      <xdr:col>67</xdr:col>
      <xdr:colOff>101600</xdr:colOff>
      <xdr:row>39</xdr:row>
      <xdr:rowOff>11323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8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20802</xdr:rowOff>
    </xdr:from>
    <xdr:to>
      <xdr:col>85</xdr:col>
      <xdr:colOff>127000</xdr:colOff>
      <xdr:row>77</xdr:row>
      <xdr:rowOff>26518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22452"/>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26518</xdr:rowOff>
    </xdr:from>
    <xdr:to>
      <xdr:col>81</xdr:col>
      <xdr:colOff>50800</xdr:colOff>
      <xdr:row>77</xdr:row>
      <xdr:rowOff>45962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28168"/>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45962</xdr:rowOff>
    </xdr:from>
    <xdr:to>
      <xdr:col>76</xdr:col>
      <xdr:colOff>114300</xdr:colOff>
      <xdr:row>77</xdr:row>
      <xdr:rowOff>59640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47612"/>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57632</xdr:rowOff>
    </xdr:from>
    <xdr:to>
      <xdr:col>71</xdr:col>
      <xdr:colOff>177800</xdr:colOff>
      <xdr:row>77</xdr:row>
      <xdr:rowOff>59640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59282"/>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94746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91215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141452</xdr:rowOff>
    </xdr:from>
    <xdr:to>
      <xdr:col>85</xdr:col>
      <xdr:colOff>177800</xdr:colOff>
      <xdr:row>77</xdr:row>
      <xdr:rowOff>71602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119879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5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147168</xdr:rowOff>
    </xdr:from>
    <xdr:to>
      <xdr:col>81</xdr:col>
      <xdr:colOff>101600</xdr:colOff>
      <xdr:row>77</xdr:row>
      <xdr:rowOff>77318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68445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166612</xdr:rowOff>
    </xdr:from>
    <xdr:to>
      <xdr:col>76</xdr:col>
      <xdr:colOff>165100</xdr:colOff>
      <xdr:row>77</xdr:row>
      <xdr:rowOff>96762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87889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8840</xdr:rowOff>
    </xdr:from>
    <xdr:to>
      <xdr:col>72</xdr:col>
      <xdr:colOff>38100</xdr:colOff>
      <xdr:row>77</xdr:row>
      <xdr:rowOff>110440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101567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6832</xdr:rowOff>
    </xdr:from>
    <xdr:to>
      <xdr:col>67</xdr:col>
      <xdr:colOff>101600</xdr:colOff>
      <xdr:row>77</xdr:row>
      <xdr:rowOff>108432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99559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54693</xdr:rowOff>
    </xdr:from>
    <xdr:to>
      <xdr:col>85</xdr:col>
      <xdr:colOff>127000</xdr:colOff>
      <xdr:row>97</xdr:row>
      <xdr:rowOff>44929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170993"/>
          <a:ext cx="838200" cy="5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54693</xdr:rowOff>
    </xdr:from>
    <xdr:to>
      <xdr:col>81</xdr:col>
      <xdr:colOff>50800</xdr:colOff>
      <xdr:row>97</xdr:row>
      <xdr:rowOff>109150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170993"/>
          <a:ext cx="889000" cy="56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31258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109150</xdr:rowOff>
    </xdr:from>
    <xdr:to>
      <xdr:col>76</xdr:col>
      <xdr:colOff>114300</xdr:colOff>
      <xdr:row>97</xdr:row>
      <xdr:rowOff>123290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39800"/>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123290</xdr:rowOff>
    </xdr:from>
    <xdr:to>
      <xdr:col>71</xdr:col>
      <xdr:colOff>177800</xdr:colOff>
      <xdr:row>98</xdr:row>
      <xdr:rowOff>1299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53940"/>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62445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165579</xdr:rowOff>
    </xdr:from>
    <xdr:to>
      <xdr:col>85</xdr:col>
      <xdr:colOff>177800</xdr:colOff>
      <xdr:row>97</xdr:row>
      <xdr:rowOff>95729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144006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3893</xdr:rowOff>
    </xdr:from>
    <xdr:to>
      <xdr:col>81</xdr:col>
      <xdr:colOff>101600</xdr:colOff>
      <xdr:row>94</xdr:row>
      <xdr:rowOff>105493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1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122020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58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58350</xdr:rowOff>
    </xdr:from>
    <xdr:to>
      <xdr:col>76</xdr:col>
      <xdr:colOff>165100</xdr:colOff>
      <xdr:row>97</xdr:row>
      <xdr:rowOff>159950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4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72490</xdr:rowOff>
    </xdr:from>
    <xdr:to>
      <xdr:col>72</xdr:col>
      <xdr:colOff>38100</xdr:colOff>
      <xdr:row>98</xdr:row>
      <xdr:rowOff>2640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19167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4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121949</xdr:rowOff>
    </xdr:from>
    <xdr:to>
      <xdr:col>67</xdr:col>
      <xdr:colOff>101600</xdr:colOff>
      <xdr:row>98</xdr:row>
      <xdr:rowOff>52099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43226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94437</xdr:rowOff>
    </xdr:from>
    <xdr:to>
      <xdr:col>116</xdr:col>
      <xdr:colOff>63500</xdr:colOff>
      <xdr:row>36</xdr:row>
      <xdr:rowOff>135722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095187"/>
          <a:ext cx="838200" cy="2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91650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3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94437</xdr:rowOff>
    </xdr:from>
    <xdr:to>
      <xdr:col>111</xdr:col>
      <xdr:colOff>177800</xdr:colOff>
      <xdr:row>37</xdr:row>
      <xdr:rowOff>93888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095187"/>
          <a:ext cx="889000" cy="34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19230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5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30246</xdr:rowOff>
    </xdr:from>
    <xdr:to>
      <xdr:col>107</xdr:col>
      <xdr:colOff>50800</xdr:colOff>
      <xdr:row>37</xdr:row>
      <xdr:rowOff>93888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373896"/>
          <a:ext cx="8890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169054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30246</xdr:rowOff>
    </xdr:from>
    <xdr:to>
      <xdr:col>102</xdr:col>
      <xdr:colOff>114300</xdr:colOff>
      <xdr:row>38</xdr:row>
      <xdr:rowOff>123515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373896"/>
          <a:ext cx="889000" cy="2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51416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84922</xdr:rowOff>
    </xdr:from>
    <xdr:to>
      <xdr:col>116</xdr:col>
      <xdr:colOff>114300</xdr:colOff>
      <xdr:row>37</xdr:row>
      <xdr:rowOff>15072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2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107799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10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43637</xdr:rowOff>
    </xdr:from>
    <xdr:to>
      <xdr:col>112</xdr:col>
      <xdr:colOff>38100</xdr:colOff>
      <xdr:row>35</xdr:row>
      <xdr:rowOff>145237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0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161764</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58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43088</xdr:rowOff>
    </xdr:from>
    <xdr:to>
      <xdr:col>107</xdr:col>
      <xdr:colOff>101600</xdr:colOff>
      <xdr:row>37</xdr:row>
      <xdr:rowOff>144688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161215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16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150896</xdr:rowOff>
    </xdr:from>
    <xdr:to>
      <xdr:col>102</xdr:col>
      <xdr:colOff>165100</xdr:colOff>
      <xdr:row>37</xdr:row>
      <xdr:rowOff>81046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97573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09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72715</xdr:rowOff>
    </xdr:from>
    <xdr:to>
      <xdr:col>98</xdr:col>
      <xdr:colOff>38100</xdr:colOff>
      <xdr:row>39</xdr:row>
      <xdr:rowOff>2865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165442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119126</xdr:rowOff>
    </xdr:from>
    <xdr:to>
      <xdr:col>116</xdr:col>
      <xdr:colOff>63500</xdr:colOff>
      <xdr:row>58</xdr:row>
      <xdr:rowOff>119355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6322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119355</xdr:rowOff>
    </xdr:from>
    <xdr:to>
      <xdr:col>111</xdr:col>
      <xdr:colOff>177800</xdr:colOff>
      <xdr:row>58</xdr:row>
      <xdr:rowOff>119538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6345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119538</xdr:rowOff>
    </xdr:from>
    <xdr:to>
      <xdr:col>107</xdr:col>
      <xdr:colOff>50800</xdr:colOff>
      <xdr:row>58</xdr:row>
      <xdr:rowOff>119766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636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119766</xdr:rowOff>
    </xdr:from>
    <xdr:to>
      <xdr:col>102</xdr:col>
      <xdr:colOff>114300</xdr:colOff>
      <xdr:row>58</xdr:row>
      <xdr:rowOff>119812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6386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68326</xdr:rowOff>
    </xdr:from>
    <xdr:to>
      <xdr:col>116</xdr:col>
      <xdr:colOff>114300</xdr:colOff>
      <xdr:row>58</xdr:row>
      <xdr:rowOff>169926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154703</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27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68555</xdr:rowOff>
    </xdr:from>
    <xdr:to>
      <xdr:col>112</xdr:col>
      <xdr:colOff>38100</xdr:colOff>
      <xdr:row>58</xdr:row>
      <xdr:rowOff>170155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161282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0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68738</xdr:rowOff>
    </xdr:from>
    <xdr:to>
      <xdr:col>107</xdr:col>
      <xdr:colOff>101600</xdr:colOff>
      <xdr:row>58</xdr:row>
      <xdr:rowOff>170338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161465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0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68966</xdr:rowOff>
    </xdr:from>
    <xdr:to>
      <xdr:col>102</xdr:col>
      <xdr:colOff>165100</xdr:colOff>
      <xdr:row>58</xdr:row>
      <xdr:rowOff>170566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161693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69012</xdr:rowOff>
    </xdr:from>
    <xdr:to>
      <xdr:col>98</xdr:col>
      <xdr:colOff>38100</xdr:colOff>
      <xdr:row>58</xdr:row>
      <xdr:rowOff>170612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161739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0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168066</xdr:rowOff>
    </xdr:from>
    <xdr:to>
      <xdr:col>116</xdr:col>
      <xdr:colOff>63500</xdr:colOff>
      <xdr:row>77</xdr:row>
      <xdr:rowOff>38736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98266"/>
          <a:ext cx="8382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38736</xdr:rowOff>
    </xdr:from>
    <xdr:to>
      <xdr:col>111</xdr:col>
      <xdr:colOff>177800</xdr:colOff>
      <xdr:row>77</xdr:row>
      <xdr:rowOff>51651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40386"/>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51651</xdr:rowOff>
    </xdr:from>
    <xdr:to>
      <xdr:col>107</xdr:col>
      <xdr:colOff>50800</xdr:colOff>
      <xdr:row>77</xdr:row>
      <xdr:rowOff>78987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53301"/>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146196</xdr:rowOff>
    </xdr:from>
    <xdr:to>
      <xdr:col>102</xdr:col>
      <xdr:colOff>114300</xdr:colOff>
      <xdr:row>77</xdr:row>
      <xdr:rowOff>78987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833496"/>
          <a:ext cx="889000" cy="4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68051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117266</xdr:rowOff>
    </xdr:from>
    <xdr:to>
      <xdr:col>116</xdr:col>
      <xdr:colOff>114300</xdr:colOff>
      <xdr:row>77</xdr:row>
      <xdr:rowOff>47416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95693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159386</xdr:rowOff>
    </xdr:from>
    <xdr:to>
      <xdr:col>112</xdr:col>
      <xdr:colOff>38100</xdr:colOff>
      <xdr:row>77</xdr:row>
      <xdr:rowOff>89536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80663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851</xdr:rowOff>
    </xdr:from>
    <xdr:to>
      <xdr:col>107</xdr:col>
      <xdr:colOff>101600</xdr:colOff>
      <xdr:row>77</xdr:row>
      <xdr:rowOff>102451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93578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28187</xdr:rowOff>
    </xdr:from>
    <xdr:to>
      <xdr:col>102</xdr:col>
      <xdr:colOff>165100</xdr:colOff>
      <xdr:row>77</xdr:row>
      <xdr:rowOff>129787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120914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95396</xdr:rowOff>
    </xdr:from>
    <xdr:to>
      <xdr:col>98</xdr:col>
      <xdr:colOff>38100</xdr:colOff>
      <xdr:row>75</xdr:row>
      <xdr:rowOff>25546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42073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17,775</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結果として、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・人件費は、保育所の民営化、出先機関業務の一部民間委託などの取り組みにより、類似団体より少ない職員数で行政サービスを運営しており、結果として類似団体平均を下回っている。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・普通建設事業費（更新整備）は、亜炭鉱跡の充填に係る工事費の決算額が多くを占めるが、その事業費が前年度と比べ</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億円増となったことにより、一人当たりのコストも大きく増となった。</a:t>
          </a:r>
        </a:p>
        <a:p>
          <a:r>
            <a:rPr kumimoji="1" lang="ja-JP" altLang="en-US" sz="1300">
              <a:latin typeface="ＭＳ Ｐゴシック" panose="020B0600070205080204" pitchFamily="50" charset="-128"/>
              <a:ea typeface="ＭＳ Ｐゴシック" panose="020B0600070205080204" pitchFamily="50" charset="-128"/>
            </a:rPr>
            <a:t>・公債費は、これまで地方債の発行抑制を行ってきたことにより、類似団体の中でも下位で推移している。しかし、今後も住民の安心安全対策を推進するために必要な事業に対する借入を予定しているため、公債費は増加傾向になると見込んでいる。</a:t>
          </a:r>
        </a:p>
        <a:p>
          <a:r>
            <a:rPr kumimoji="1" lang="ja-JP" altLang="en-US" sz="1300">
              <a:latin typeface="ＭＳ Ｐゴシック" panose="020B0600070205080204" pitchFamily="50" charset="-128"/>
              <a:ea typeface="ＭＳ Ｐゴシック" panose="020B0600070205080204" pitchFamily="50" charset="-128"/>
            </a:rPr>
            <a:t>・積立金は、庁舎整備基金が必要見込額に達したため、積立額が対前年度比約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億円の減となったことが主な要因となり、減少した。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17,775
17,139
56.69
9,182,125
8,874,568
292,093
4,822,959
5,384,211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135890</xdr:rowOff>
    </xdr:from>
    <xdr:to>
      <xdr:col>24</xdr:col>
      <xdr:colOff>63500</xdr:colOff>
      <xdr:row>38</xdr:row>
      <xdr:rowOff>153035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509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106443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55499</xdr:rowOff>
    </xdr:from>
    <xdr:to>
      <xdr:col>19</xdr:col>
      <xdr:colOff>177800</xdr:colOff>
      <xdr:row>38</xdr:row>
      <xdr:rowOff>135890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70599"/>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49784</xdr:rowOff>
    </xdr:from>
    <xdr:to>
      <xdr:col>15</xdr:col>
      <xdr:colOff>50800</xdr:colOff>
      <xdr:row>38</xdr:row>
      <xdr:rowOff>55499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6488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43307</xdr:rowOff>
    </xdr:from>
    <xdr:to>
      <xdr:col>10</xdr:col>
      <xdr:colOff>114300</xdr:colOff>
      <xdr:row>38</xdr:row>
      <xdr:rowOff>49784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5840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123207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102235</xdr:rowOff>
    </xdr:from>
    <xdr:to>
      <xdr:col>24</xdr:col>
      <xdr:colOff>114300</xdr:colOff>
      <xdr:row>39</xdr:row>
      <xdr:rowOff>32385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17162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85090</xdr:rowOff>
    </xdr:from>
    <xdr:to>
      <xdr:col>20</xdr:col>
      <xdr:colOff>38100</xdr:colOff>
      <xdr:row>39</xdr:row>
      <xdr:rowOff>15240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6367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4699</xdr:rowOff>
    </xdr:from>
    <xdr:to>
      <xdr:col>15</xdr:col>
      <xdr:colOff>101600</xdr:colOff>
      <xdr:row>38</xdr:row>
      <xdr:rowOff>106299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97426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170434</xdr:rowOff>
    </xdr:from>
    <xdr:to>
      <xdr:col>10</xdr:col>
      <xdr:colOff>165100</xdr:colOff>
      <xdr:row>38</xdr:row>
      <xdr:rowOff>100584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91711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163957</xdr:rowOff>
    </xdr:from>
    <xdr:to>
      <xdr:col>6</xdr:col>
      <xdr:colOff>38100</xdr:colOff>
      <xdr:row>38</xdr:row>
      <xdr:rowOff>94107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85234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34818</xdr:rowOff>
    </xdr:from>
    <xdr:to>
      <xdr:col>24</xdr:col>
      <xdr:colOff>63500</xdr:colOff>
      <xdr:row>56</xdr:row>
      <xdr:rowOff>116694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64568"/>
          <a:ext cx="838200" cy="25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67667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5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163456</xdr:rowOff>
    </xdr:from>
    <xdr:to>
      <xdr:col>19</xdr:col>
      <xdr:colOff>177800</xdr:colOff>
      <xdr:row>55</xdr:row>
      <xdr:rowOff>34818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907406"/>
          <a:ext cx="889000" cy="5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107670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163456</xdr:rowOff>
    </xdr:from>
    <xdr:to>
      <xdr:col>15</xdr:col>
      <xdr:colOff>50800</xdr:colOff>
      <xdr:row>57</xdr:row>
      <xdr:rowOff>110330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907406"/>
          <a:ext cx="889000" cy="97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110330</xdr:rowOff>
    </xdr:from>
    <xdr:to>
      <xdr:col>10</xdr:col>
      <xdr:colOff>114300</xdr:colOff>
      <xdr:row>57</xdr:row>
      <xdr:rowOff>156077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82980"/>
          <a:ext cx="889000" cy="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65894</xdr:rowOff>
    </xdr:from>
    <xdr:to>
      <xdr:col>24</xdr:col>
      <xdr:colOff>114300</xdr:colOff>
      <xdr:row>56</xdr:row>
      <xdr:rowOff>167494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44321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155468</xdr:rowOff>
    </xdr:from>
    <xdr:to>
      <xdr:col>20</xdr:col>
      <xdr:colOff>38100</xdr:colOff>
      <xdr:row>55</xdr:row>
      <xdr:rowOff>85618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102145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1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112656</xdr:rowOff>
    </xdr:from>
    <xdr:to>
      <xdr:col>15</xdr:col>
      <xdr:colOff>101600</xdr:colOff>
      <xdr:row>52</xdr:row>
      <xdr:rowOff>42806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33933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94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59530</xdr:rowOff>
    </xdr:from>
    <xdr:to>
      <xdr:col>10</xdr:col>
      <xdr:colOff>165100</xdr:colOff>
      <xdr:row>57</xdr:row>
      <xdr:rowOff>161130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152257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2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105277</xdr:rowOff>
    </xdr:from>
    <xdr:to>
      <xdr:col>6</xdr:col>
      <xdr:colOff>38100</xdr:colOff>
      <xdr:row>58</xdr:row>
      <xdr:rowOff>35427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26554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61163</xdr:rowOff>
    </xdr:from>
    <xdr:to>
      <xdr:col>24</xdr:col>
      <xdr:colOff>62865</xdr:colOff>
      <xdr:row>78</xdr:row>
      <xdr:rowOff>17056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4113"/>
          <a:ext cx="1270" cy="11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20883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17056</xdr:rowOff>
    </xdr:from>
    <xdr:to>
      <xdr:col>24</xdr:col>
      <xdr:colOff>152400</xdr:colOff>
      <xdr:row>78</xdr:row>
      <xdr:rowOff>17056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7840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61163</xdr:rowOff>
    </xdr:from>
    <xdr:to>
      <xdr:col>24</xdr:col>
      <xdr:colOff>152400</xdr:colOff>
      <xdr:row>71</xdr:row>
      <xdr:rowOff>61163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54927</xdr:rowOff>
    </xdr:from>
    <xdr:to>
      <xdr:col>24</xdr:col>
      <xdr:colOff>63500</xdr:colOff>
      <xdr:row>78</xdr:row>
      <xdr:rowOff>17056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256577"/>
          <a:ext cx="838200" cy="13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70159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5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47282</xdr:rowOff>
    </xdr:from>
    <xdr:to>
      <xdr:col>24</xdr:col>
      <xdr:colOff>114300</xdr:colOff>
      <xdr:row>75</xdr:row>
      <xdr:rowOff>148882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54927</xdr:rowOff>
    </xdr:from>
    <xdr:to>
      <xdr:col>19</xdr:col>
      <xdr:colOff>177800</xdr:colOff>
      <xdr:row>78</xdr:row>
      <xdr:rowOff>165088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56577"/>
          <a:ext cx="889000" cy="2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118643</xdr:rowOff>
    </xdr:from>
    <xdr:to>
      <xdr:col>20</xdr:col>
      <xdr:colOff>38100</xdr:colOff>
      <xdr:row>75</xdr:row>
      <xdr:rowOff>48793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65320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165088</xdr:rowOff>
    </xdr:from>
    <xdr:to>
      <xdr:col>15</xdr:col>
      <xdr:colOff>50800</xdr:colOff>
      <xdr:row>79</xdr:row>
      <xdr:rowOff>62751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538188"/>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164415</xdr:rowOff>
    </xdr:from>
    <xdr:to>
      <xdr:col>15</xdr:col>
      <xdr:colOff>101600</xdr:colOff>
      <xdr:row>77</xdr:row>
      <xdr:rowOff>94565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111091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62751</xdr:rowOff>
    </xdr:from>
    <xdr:to>
      <xdr:col>10</xdr:col>
      <xdr:colOff>114300</xdr:colOff>
      <xdr:row>79</xdr:row>
      <xdr:rowOff>120865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607301"/>
          <a:ext cx="889000" cy="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55829</xdr:rowOff>
    </xdr:from>
    <xdr:to>
      <xdr:col>10</xdr:col>
      <xdr:colOff>165100</xdr:colOff>
      <xdr:row>77</xdr:row>
      <xdr:rowOff>157429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2506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146596</xdr:rowOff>
    </xdr:from>
    <xdr:to>
      <xdr:col>6</xdr:col>
      <xdr:colOff>38100</xdr:colOff>
      <xdr:row>78</xdr:row>
      <xdr:rowOff>76746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4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93273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2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137706</xdr:rowOff>
    </xdr:from>
    <xdr:to>
      <xdr:col>24</xdr:col>
      <xdr:colOff>114300</xdr:colOff>
      <xdr:row>78</xdr:row>
      <xdr:rowOff>67856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3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52633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5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4127</xdr:rowOff>
    </xdr:from>
    <xdr:to>
      <xdr:col>20</xdr:col>
      <xdr:colOff>38100</xdr:colOff>
      <xdr:row>77</xdr:row>
      <xdr:rowOff>105727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96854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9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114288</xdr:rowOff>
    </xdr:from>
    <xdr:to>
      <xdr:col>15</xdr:col>
      <xdr:colOff>101600</xdr:colOff>
      <xdr:row>79</xdr:row>
      <xdr:rowOff>44438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35565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5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11951</xdr:rowOff>
    </xdr:from>
    <xdr:to>
      <xdr:col>10</xdr:col>
      <xdr:colOff>165100</xdr:colOff>
      <xdr:row>79</xdr:row>
      <xdr:rowOff>113551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5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104678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64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70065</xdr:rowOff>
    </xdr:from>
    <xdr:to>
      <xdr:col>6</xdr:col>
      <xdr:colOff>38100</xdr:colOff>
      <xdr:row>80</xdr:row>
      <xdr:rowOff>215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6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162792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70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15639</xdr:rowOff>
    </xdr:from>
    <xdr:to>
      <xdr:col>24</xdr:col>
      <xdr:colOff>63500</xdr:colOff>
      <xdr:row>97</xdr:row>
      <xdr:rowOff>16005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6289"/>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16005</xdr:rowOff>
    </xdr:from>
    <xdr:to>
      <xdr:col>19</xdr:col>
      <xdr:colOff>177800</xdr:colOff>
      <xdr:row>97</xdr:row>
      <xdr:rowOff>146146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46655"/>
          <a:ext cx="889000" cy="13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146146</xdr:rowOff>
    </xdr:from>
    <xdr:to>
      <xdr:col>15</xdr:col>
      <xdr:colOff>50800</xdr:colOff>
      <xdr:row>98</xdr:row>
      <xdr:rowOff>17948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6796"/>
          <a:ext cx="8890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59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8049</xdr:rowOff>
    </xdr:from>
    <xdr:to>
      <xdr:col>10</xdr:col>
      <xdr:colOff>114300</xdr:colOff>
      <xdr:row>98</xdr:row>
      <xdr:rowOff>17948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10149"/>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56357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136289</xdr:rowOff>
    </xdr:from>
    <xdr:to>
      <xdr:col>24</xdr:col>
      <xdr:colOff>114300</xdr:colOff>
      <xdr:row>97</xdr:row>
      <xdr:rowOff>66439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114716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136655</xdr:rowOff>
    </xdr:from>
    <xdr:to>
      <xdr:col>20</xdr:col>
      <xdr:colOff>38100</xdr:colOff>
      <xdr:row>97</xdr:row>
      <xdr:rowOff>66805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57932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95346</xdr:rowOff>
    </xdr:from>
    <xdr:to>
      <xdr:col>15</xdr:col>
      <xdr:colOff>101600</xdr:colOff>
      <xdr:row>98</xdr:row>
      <xdr:rowOff>25496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138598</xdr:rowOff>
    </xdr:from>
    <xdr:to>
      <xdr:col>10</xdr:col>
      <xdr:colOff>165100</xdr:colOff>
      <xdr:row>98</xdr:row>
      <xdr:rowOff>68748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6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128699</xdr:rowOff>
    </xdr:from>
    <xdr:to>
      <xdr:col>6</xdr:col>
      <xdr:colOff>38100</xdr:colOff>
      <xdr:row>98</xdr:row>
      <xdr:rowOff>58849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49976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130099</xdr:rowOff>
    </xdr:from>
    <xdr:to>
      <xdr:col>55</xdr:col>
      <xdr:colOff>0</xdr:colOff>
      <xdr:row>38</xdr:row>
      <xdr:rowOff>131013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4519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131013</xdr:rowOff>
    </xdr:from>
    <xdr:to>
      <xdr:col>50</xdr:col>
      <xdr:colOff>114300</xdr:colOff>
      <xdr:row>38</xdr:row>
      <xdr:rowOff>132842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4611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128270</xdr:rowOff>
    </xdr:from>
    <xdr:to>
      <xdr:col>45</xdr:col>
      <xdr:colOff>177800</xdr:colOff>
      <xdr:row>38</xdr:row>
      <xdr:rowOff>132842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433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128270</xdr:rowOff>
    </xdr:from>
    <xdr:to>
      <xdr:col>41</xdr:col>
      <xdr:colOff>50800</xdr:colOff>
      <xdr:row>38</xdr:row>
      <xdr:rowOff>128270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43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79299</xdr:rowOff>
    </xdr:from>
    <xdr:to>
      <xdr:col>55</xdr:col>
      <xdr:colOff>50800</xdr:colOff>
      <xdr:row>39</xdr:row>
      <xdr:rowOff>9449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165676</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09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80213</xdr:rowOff>
    </xdr:from>
    <xdr:to>
      <xdr:col>50</xdr:col>
      <xdr:colOff>165100</xdr:colOff>
      <xdr:row>39</xdr:row>
      <xdr:rowOff>10363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1490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82042</xdr:rowOff>
    </xdr:from>
    <xdr:to>
      <xdr:col>46</xdr:col>
      <xdr:colOff>38100</xdr:colOff>
      <xdr:row>39</xdr:row>
      <xdr:rowOff>12192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3319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77470</xdr:rowOff>
    </xdr:from>
    <xdr:to>
      <xdr:col>41</xdr:col>
      <xdr:colOff>101600</xdr:colOff>
      <xdr:row>39</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170197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170197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89306</xdr:rowOff>
    </xdr:from>
    <xdr:to>
      <xdr:col>55</xdr:col>
      <xdr:colOff>0</xdr:colOff>
      <xdr:row>58</xdr:row>
      <xdr:rowOff>111557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33406"/>
          <a:ext cx="8382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85484</xdr:rowOff>
    </xdr:from>
    <xdr:to>
      <xdr:col>50</xdr:col>
      <xdr:colOff>114300</xdr:colOff>
      <xdr:row>58</xdr:row>
      <xdr:rowOff>89306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29584"/>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85484</xdr:rowOff>
    </xdr:from>
    <xdr:to>
      <xdr:col>45</xdr:col>
      <xdr:colOff>177800</xdr:colOff>
      <xdr:row>58</xdr:row>
      <xdr:rowOff>98565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29584"/>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65608</xdr:rowOff>
    </xdr:from>
    <xdr:to>
      <xdr:col>41</xdr:col>
      <xdr:colOff>50800</xdr:colOff>
      <xdr:row>58</xdr:row>
      <xdr:rowOff>98565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09708"/>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60757</xdr:rowOff>
    </xdr:from>
    <xdr:to>
      <xdr:col>55</xdr:col>
      <xdr:colOff>50800</xdr:colOff>
      <xdr:row>58</xdr:row>
      <xdr:rowOff>162357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147134</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38506</xdr:rowOff>
    </xdr:from>
    <xdr:to>
      <xdr:col>50</xdr:col>
      <xdr:colOff>165100</xdr:colOff>
      <xdr:row>58</xdr:row>
      <xdr:rowOff>140106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131233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7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34684</xdr:rowOff>
    </xdr:from>
    <xdr:to>
      <xdr:col>46</xdr:col>
      <xdr:colOff>38100</xdr:colOff>
      <xdr:row>58</xdr:row>
      <xdr:rowOff>136284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127411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47765</xdr:rowOff>
    </xdr:from>
    <xdr:to>
      <xdr:col>41</xdr:col>
      <xdr:colOff>101600</xdr:colOff>
      <xdr:row>58</xdr:row>
      <xdr:rowOff>149365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140492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14808</xdr:rowOff>
    </xdr:from>
    <xdr:to>
      <xdr:col>36</xdr:col>
      <xdr:colOff>165100</xdr:colOff>
      <xdr:row>58</xdr:row>
      <xdr:rowOff>116408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107535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5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41532</xdr:rowOff>
    </xdr:from>
    <xdr:to>
      <xdr:col>55</xdr:col>
      <xdr:colOff>0</xdr:colOff>
      <xdr:row>79</xdr:row>
      <xdr:rowOff>17334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14632"/>
          <a:ext cx="838200" cy="1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2899</xdr:rowOff>
    </xdr:from>
    <xdr:to>
      <xdr:col>50</xdr:col>
      <xdr:colOff>114300</xdr:colOff>
      <xdr:row>79</xdr:row>
      <xdr:rowOff>17334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75999"/>
          <a:ext cx="889000" cy="18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2899</xdr:rowOff>
    </xdr:from>
    <xdr:to>
      <xdr:col>45</xdr:col>
      <xdr:colOff>177800</xdr:colOff>
      <xdr:row>79</xdr:row>
      <xdr:rowOff>33401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75999"/>
          <a:ext cx="8890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12272</xdr:rowOff>
    </xdr:from>
    <xdr:to>
      <xdr:col>41</xdr:col>
      <xdr:colOff>50800</xdr:colOff>
      <xdr:row>79</xdr:row>
      <xdr:rowOff>33401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5682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162182</xdr:rowOff>
    </xdr:from>
    <xdr:to>
      <xdr:col>55</xdr:col>
      <xdr:colOff>50800</xdr:colOff>
      <xdr:row>78</xdr:row>
      <xdr:rowOff>92332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77109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7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137984</xdr:rowOff>
    </xdr:from>
    <xdr:to>
      <xdr:col>50</xdr:col>
      <xdr:colOff>165100</xdr:colOff>
      <xdr:row>79</xdr:row>
      <xdr:rowOff>68134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59261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0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123549</xdr:rowOff>
    </xdr:from>
    <xdr:to>
      <xdr:col>46</xdr:col>
      <xdr:colOff>38100</xdr:colOff>
      <xdr:row>78</xdr:row>
      <xdr:rowOff>53699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44826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154051</xdr:rowOff>
    </xdr:from>
    <xdr:to>
      <xdr:col>41</xdr:col>
      <xdr:colOff>101600</xdr:colOff>
      <xdr:row>79</xdr:row>
      <xdr:rowOff>84201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75328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132922</xdr:rowOff>
    </xdr:from>
    <xdr:to>
      <xdr:col>36</xdr:col>
      <xdr:colOff>165100</xdr:colOff>
      <xdr:row>79</xdr:row>
      <xdr:rowOff>63072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54199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9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61652</xdr:rowOff>
    </xdr:from>
    <xdr:to>
      <xdr:col>55</xdr:col>
      <xdr:colOff>0</xdr:colOff>
      <xdr:row>96</xdr:row>
      <xdr:rowOff>63309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349402"/>
          <a:ext cx="838200" cy="17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61652</xdr:rowOff>
    </xdr:from>
    <xdr:to>
      <xdr:col>50</xdr:col>
      <xdr:colOff>114300</xdr:colOff>
      <xdr:row>95</xdr:row>
      <xdr:rowOff>106401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349402"/>
          <a:ext cx="8890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106401</xdr:rowOff>
    </xdr:from>
    <xdr:to>
      <xdr:col>45</xdr:col>
      <xdr:colOff>177800</xdr:colOff>
      <xdr:row>96</xdr:row>
      <xdr:rowOff>110362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94151"/>
          <a:ext cx="889000" cy="17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87961</xdr:rowOff>
    </xdr:from>
    <xdr:to>
      <xdr:col>41</xdr:col>
      <xdr:colOff>50800</xdr:colOff>
      <xdr:row>96</xdr:row>
      <xdr:rowOff>110362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47161"/>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12509</xdr:rowOff>
    </xdr:from>
    <xdr:to>
      <xdr:col>55</xdr:col>
      <xdr:colOff>50800</xdr:colOff>
      <xdr:row>96</xdr:row>
      <xdr:rowOff>114109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162386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10852</xdr:rowOff>
    </xdr:from>
    <xdr:to>
      <xdr:col>50</xdr:col>
      <xdr:colOff>165100</xdr:colOff>
      <xdr:row>95</xdr:row>
      <xdr:rowOff>112452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103579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55601</xdr:rowOff>
    </xdr:from>
    <xdr:to>
      <xdr:col>46</xdr:col>
      <xdr:colOff>38100</xdr:colOff>
      <xdr:row>95</xdr:row>
      <xdr:rowOff>157201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148328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4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59562</xdr:rowOff>
    </xdr:from>
    <xdr:to>
      <xdr:col>41</xdr:col>
      <xdr:colOff>101600</xdr:colOff>
      <xdr:row>96</xdr:row>
      <xdr:rowOff>161162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152289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37161</xdr:rowOff>
    </xdr:from>
    <xdr:to>
      <xdr:col>36</xdr:col>
      <xdr:colOff>165100</xdr:colOff>
      <xdr:row>96</xdr:row>
      <xdr:rowOff>138761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129888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25528</xdr:rowOff>
    </xdr:from>
    <xdr:to>
      <xdr:col>85</xdr:col>
      <xdr:colOff>126364</xdr:colOff>
      <xdr:row>38</xdr:row>
      <xdr:rowOff>77388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6197728"/>
          <a:ext cx="1269" cy="3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81215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77388</xdr:rowOff>
    </xdr:from>
    <xdr:to>
      <xdr:col>86</xdr:col>
      <xdr:colOff>25400</xdr:colOff>
      <xdr:row>38</xdr:row>
      <xdr:rowOff>77388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9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143655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9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36</xdr:row>
      <xdr:rowOff>25528</xdr:rowOff>
    </xdr:from>
    <xdr:to>
      <xdr:col>86</xdr:col>
      <xdr:colOff>25400</xdr:colOff>
      <xdr:row>36</xdr:row>
      <xdr:rowOff>25528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19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25528</xdr:rowOff>
    </xdr:from>
    <xdr:to>
      <xdr:col>85</xdr:col>
      <xdr:colOff>127000</xdr:colOff>
      <xdr:row>37</xdr:row>
      <xdr:rowOff>111431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97728"/>
          <a:ext cx="838200" cy="2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117843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61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139416</xdr:rowOff>
    </xdr:from>
    <xdr:to>
      <xdr:col>85</xdr:col>
      <xdr:colOff>177800</xdr:colOff>
      <xdr:row>38</xdr:row>
      <xdr:rowOff>69566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104930</xdr:rowOff>
    </xdr:from>
    <xdr:to>
      <xdr:col>81</xdr:col>
      <xdr:colOff>50800</xdr:colOff>
      <xdr:row>37</xdr:row>
      <xdr:rowOff>111431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591330"/>
          <a:ext cx="889000" cy="8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140637</xdr:rowOff>
    </xdr:from>
    <xdr:to>
      <xdr:col>81</xdr:col>
      <xdr:colOff>101600</xdr:colOff>
      <xdr:row>38</xdr:row>
      <xdr:rowOff>70786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61913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104930</xdr:rowOff>
    </xdr:from>
    <xdr:to>
      <xdr:col>76</xdr:col>
      <xdr:colOff>114300</xdr:colOff>
      <xdr:row>35</xdr:row>
      <xdr:rowOff>82760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591330"/>
          <a:ext cx="889000" cy="49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115029</xdr:rowOff>
    </xdr:from>
    <xdr:to>
      <xdr:col>76</xdr:col>
      <xdr:colOff>165100</xdr:colOff>
      <xdr:row>38</xdr:row>
      <xdr:rowOff>45179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82760</xdr:rowOff>
    </xdr:from>
    <xdr:to>
      <xdr:col>71</xdr:col>
      <xdr:colOff>177800</xdr:colOff>
      <xdr:row>35</xdr:row>
      <xdr:rowOff>165888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83510"/>
          <a:ext cx="889000" cy="8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133921</xdr:rowOff>
    </xdr:from>
    <xdr:to>
      <xdr:col>72</xdr:col>
      <xdr:colOff>38100</xdr:colOff>
      <xdr:row>38</xdr:row>
      <xdr:rowOff>64071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55198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139795</xdr:rowOff>
    </xdr:from>
    <xdr:to>
      <xdr:col>67</xdr:col>
      <xdr:colOff>101600</xdr:colOff>
      <xdr:row>38</xdr:row>
      <xdr:rowOff>69945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61072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146178</xdr:rowOff>
    </xdr:from>
    <xdr:to>
      <xdr:col>85</xdr:col>
      <xdr:colOff>177800</xdr:colOff>
      <xdr:row>36</xdr:row>
      <xdr:rowOff>76328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99205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60631</xdr:rowOff>
    </xdr:from>
    <xdr:to>
      <xdr:col>81</xdr:col>
      <xdr:colOff>101600</xdr:colOff>
      <xdr:row>37</xdr:row>
      <xdr:rowOff>162231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7308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54130</xdr:rowOff>
    </xdr:from>
    <xdr:to>
      <xdr:col>76</xdr:col>
      <xdr:colOff>165100</xdr:colOff>
      <xdr:row>32</xdr:row>
      <xdr:rowOff>155730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5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807</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31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31960</xdr:rowOff>
    </xdr:from>
    <xdr:to>
      <xdr:col>72</xdr:col>
      <xdr:colOff>38100</xdr:colOff>
      <xdr:row>35</xdr:row>
      <xdr:rowOff>133560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150087</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80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115088</xdr:rowOff>
    </xdr:from>
    <xdr:to>
      <xdr:col>67</xdr:col>
      <xdr:colOff>101600</xdr:colOff>
      <xdr:row>36</xdr:row>
      <xdr:rowOff>45238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61765</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147086</xdr:rowOff>
    </xdr:from>
    <xdr:to>
      <xdr:col>85</xdr:col>
      <xdr:colOff>127000</xdr:colOff>
      <xdr:row>57</xdr:row>
      <xdr:rowOff>159988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19736"/>
          <a:ext cx="8382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128598</xdr:rowOff>
    </xdr:from>
    <xdr:to>
      <xdr:col>81</xdr:col>
      <xdr:colOff>50800</xdr:colOff>
      <xdr:row>57</xdr:row>
      <xdr:rowOff>159988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29798"/>
          <a:ext cx="889000" cy="20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128598</xdr:rowOff>
    </xdr:from>
    <xdr:to>
      <xdr:col>76</xdr:col>
      <xdr:colOff>114300</xdr:colOff>
      <xdr:row>57</xdr:row>
      <xdr:rowOff>82121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29798"/>
          <a:ext cx="889000" cy="12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82121</xdr:rowOff>
    </xdr:from>
    <xdr:to>
      <xdr:col>71</xdr:col>
      <xdr:colOff>177800</xdr:colOff>
      <xdr:row>58</xdr:row>
      <xdr:rowOff>60633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4771"/>
          <a:ext cx="8890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164736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96286</xdr:rowOff>
    </xdr:from>
    <xdr:to>
      <xdr:col>85</xdr:col>
      <xdr:colOff>177800</xdr:colOff>
      <xdr:row>58</xdr:row>
      <xdr:rowOff>26436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11213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109188</xdr:rowOff>
    </xdr:from>
    <xdr:to>
      <xdr:col>81</xdr:col>
      <xdr:colOff>101600</xdr:colOff>
      <xdr:row>58</xdr:row>
      <xdr:rowOff>39338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30465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77798</xdr:rowOff>
    </xdr:from>
    <xdr:to>
      <xdr:col>76</xdr:col>
      <xdr:colOff>165100</xdr:colOff>
      <xdr:row>57</xdr:row>
      <xdr:rowOff>7948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7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170525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7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31321</xdr:rowOff>
    </xdr:from>
    <xdr:to>
      <xdr:col>72</xdr:col>
      <xdr:colOff>38100</xdr:colOff>
      <xdr:row>57</xdr:row>
      <xdr:rowOff>132921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124048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9833</xdr:rowOff>
    </xdr:from>
    <xdr:to>
      <xdr:col>67</xdr:col>
      <xdr:colOff>101600</xdr:colOff>
      <xdr:row>58</xdr:row>
      <xdr:rowOff>111433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5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102560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4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5511</xdr:rowOff>
    </xdr:from>
    <xdr:to>
      <xdr:col>85</xdr:col>
      <xdr:colOff>127000</xdr:colOff>
      <xdr:row>78</xdr:row>
      <xdr:rowOff>34909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78611"/>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34909</xdr:rowOff>
    </xdr:from>
    <xdr:to>
      <xdr:col>81</xdr:col>
      <xdr:colOff>50800</xdr:colOff>
      <xdr:row>78</xdr:row>
      <xdr:rowOff>100290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08009"/>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100290</xdr:rowOff>
    </xdr:from>
    <xdr:to>
      <xdr:col>76</xdr:col>
      <xdr:colOff>114300</xdr:colOff>
      <xdr:row>78</xdr:row>
      <xdr:rowOff>136134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73390"/>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131973</xdr:rowOff>
    </xdr:from>
    <xdr:to>
      <xdr:col>71</xdr:col>
      <xdr:colOff>177800</xdr:colOff>
      <xdr:row>78</xdr:row>
      <xdr:rowOff>136134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507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126161</xdr:rowOff>
    </xdr:from>
    <xdr:to>
      <xdr:col>85</xdr:col>
      <xdr:colOff>177800</xdr:colOff>
      <xdr:row>78</xdr:row>
      <xdr:rowOff>56311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104588</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155559</xdr:rowOff>
    </xdr:from>
    <xdr:to>
      <xdr:col>81</xdr:col>
      <xdr:colOff>101600</xdr:colOff>
      <xdr:row>78</xdr:row>
      <xdr:rowOff>85709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76836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4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49490</xdr:rowOff>
    </xdr:from>
    <xdr:to>
      <xdr:col>76</xdr:col>
      <xdr:colOff>165100</xdr:colOff>
      <xdr:row>78</xdr:row>
      <xdr:rowOff>151090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142217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1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85334</xdr:rowOff>
    </xdr:from>
    <xdr:to>
      <xdr:col>72</xdr:col>
      <xdr:colOff>38100</xdr:colOff>
      <xdr:row>79</xdr:row>
      <xdr:rowOff>15484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6611</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46333" y="13551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81173</xdr:rowOff>
    </xdr:from>
    <xdr:to>
      <xdr:col>67</xdr:col>
      <xdr:colOff>101600</xdr:colOff>
      <xdr:row>79</xdr:row>
      <xdr:rowOff>11323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20802</xdr:rowOff>
    </xdr:from>
    <xdr:to>
      <xdr:col>85</xdr:col>
      <xdr:colOff>127000</xdr:colOff>
      <xdr:row>97</xdr:row>
      <xdr:rowOff>26518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51452"/>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26518</xdr:rowOff>
    </xdr:from>
    <xdr:to>
      <xdr:col>81</xdr:col>
      <xdr:colOff>50800</xdr:colOff>
      <xdr:row>97</xdr:row>
      <xdr:rowOff>45962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57168"/>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45962</xdr:rowOff>
    </xdr:from>
    <xdr:to>
      <xdr:col>76</xdr:col>
      <xdr:colOff>114300</xdr:colOff>
      <xdr:row>97</xdr:row>
      <xdr:rowOff>59640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76612"/>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57632</xdr:rowOff>
    </xdr:from>
    <xdr:to>
      <xdr:col>71</xdr:col>
      <xdr:colOff>177800</xdr:colOff>
      <xdr:row>97</xdr:row>
      <xdr:rowOff>59640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88282"/>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94696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91064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141452</xdr:rowOff>
    </xdr:from>
    <xdr:to>
      <xdr:col>85</xdr:col>
      <xdr:colOff>177800</xdr:colOff>
      <xdr:row>97</xdr:row>
      <xdr:rowOff>71602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119879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7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147168</xdr:rowOff>
    </xdr:from>
    <xdr:to>
      <xdr:col>81</xdr:col>
      <xdr:colOff>101600</xdr:colOff>
      <xdr:row>97</xdr:row>
      <xdr:rowOff>77318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68445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166612</xdr:rowOff>
    </xdr:from>
    <xdr:to>
      <xdr:col>76</xdr:col>
      <xdr:colOff>165100</xdr:colOff>
      <xdr:row>97</xdr:row>
      <xdr:rowOff>96762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87889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8840</xdr:rowOff>
    </xdr:from>
    <xdr:to>
      <xdr:col>72</xdr:col>
      <xdr:colOff>38100</xdr:colOff>
      <xdr:row>97</xdr:row>
      <xdr:rowOff>110440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xdr:rowOff>
    </xdr:from>
    <xdr:to>
      <xdr:col>67</xdr:col>
      <xdr:colOff>101600</xdr:colOff>
      <xdr:row>97</xdr:row>
      <xdr:rowOff>108432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99559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17,775</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結果として、住民一人当たりのコストに換算すると、類似団体の中では人口が多いことにより、全体的には数値が類似団体平均を下回る傾向が強い。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経年的に類似団体平均値を上回っている目的別歳出は、消防費である。</a:t>
          </a:r>
        </a:p>
        <a:p>
          <a:r>
            <a:rPr kumimoji="1" lang="ja-JP" altLang="en-US" sz="1300">
              <a:latin typeface="ＭＳ Ｐゴシック" panose="020B0600070205080204" pitchFamily="50" charset="-128"/>
              <a:ea typeface="ＭＳ Ｐゴシック" panose="020B0600070205080204" pitchFamily="50" charset="-128"/>
            </a:rPr>
            <a:t>本町では、地下の亜炭廃坑に起因する落盤を防止するため、亜炭廃坑の充填事業を継続しており、当該事業に必要な予算は、防災対策事業の一環として消防費に計上している。</a:t>
          </a:r>
        </a:p>
        <a:p>
          <a:r>
            <a:rPr kumimoji="1" lang="ja-JP" altLang="en-US" sz="1300">
              <a:latin typeface="ＭＳ Ｐゴシック" panose="020B0600070205080204" pitchFamily="50" charset="-128"/>
              <a:ea typeface="ＭＳ Ｐゴシック" panose="020B0600070205080204" pitchFamily="50" charset="-128"/>
            </a:rPr>
            <a:t>当該事業の直接的な財源は国と県が造成する基金からの補助であり、町費の負担なく実施しているが、事業費が大きいため、消防費が類似団体平均を大きく上回っている。令和４年においては、前年度と比べ当該事業費が約</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億円増となったことにより、一人当たりのコストも増となった。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実質収支額は継続的に黒字を確保している。実質単年度収支についても、年度によって増減はあるものの平成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年度から黒字を確保している。財政調整基金の残高は</a:t>
          </a:r>
          <a:r>
            <a:rPr kumimoji="1" lang="en-US" altLang="ja-JP" sz="1300">
              <a:latin typeface="ＭＳ ゴシック" pitchFamily="49" charset="-128"/>
              <a:ea typeface="ＭＳ ゴシック" pitchFamily="49" charset="-128"/>
            </a:rPr>
            <a:t>2,013</a:t>
          </a:r>
          <a:r>
            <a:rPr kumimoji="1" lang="ja-JP" altLang="en-US" sz="1300">
              <a:latin typeface="ＭＳ ゴシック" pitchFamily="49" charset="-128"/>
              <a:ea typeface="ＭＳ ゴシック" pitchFamily="49" charset="-128"/>
            </a:rPr>
            <a:t>百万円で、前年度比</a:t>
          </a:r>
          <a:r>
            <a:rPr kumimoji="1" lang="en-US" altLang="ja-JP" sz="1300">
              <a:latin typeface="ＭＳ ゴシック" pitchFamily="49" charset="-128"/>
              <a:ea typeface="ＭＳ ゴシック" pitchFamily="49" charset="-128"/>
            </a:rPr>
            <a:t>110</a:t>
          </a:r>
          <a:r>
            <a:rPr kumimoji="1" lang="ja-JP" altLang="en-US" sz="1300">
              <a:latin typeface="ＭＳ ゴシック" pitchFamily="49" charset="-128"/>
              <a:ea typeface="ＭＳ ゴシック" pitchFamily="49" charset="-128"/>
            </a:rPr>
            <a:t>百万円の増となり、標準財政規模に占める比率は、前年度と比べ</a:t>
          </a:r>
          <a:r>
            <a:rPr kumimoji="1" lang="en-US" altLang="ja-JP" sz="1300">
              <a:latin typeface="ＭＳ ゴシック" pitchFamily="49" charset="-128"/>
              <a:ea typeface="ＭＳ ゴシック" pitchFamily="49" charset="-128"/>
            </a:rPr>
            <a:t>3.5pt</a:t>
          </a:r>
          <a:r>
            <a:rPr kumimoji="1" lang="ja-JP" altLang="en-US" sz="1300">
              <a:latin typeface="ＭＳ ゴシック" pitchFamily="49" charset="-128"/>
              <a:ea typeface="ＭＳ ゴシック" pitchFamily="49" charset="-128"/>
            </a:rPr>
            <a:t>の増となった。今後、新庁舎等整備事業の進捗により大きな財政需要が見込まれることから、引き続き事務事業の見直し、歳出の合理化等行財政改革を推進し、健全な行財政運営に努めていく。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一般会計をはじめ、全ての会計で赤字は生じていない。今後とも赤字が発生しないよう経費の節減に取り組んでいく。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公営企業債の元利償還金に対する繰入金については、過去の借入の返済終了等に伴い、前年度と比べ</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組合等地方債の元利償還金に対する負担金等は前年度と同額となっているが、今後はごみ処理施設の更新なども予定されているため、増額傾向となる見込みである。引き続き、歳入歳出両面にわたる行財政改革に取り組み、節度とメリハリの利い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〇将来負担額</a:t>
          </a:r>
        </a:p>
        <a:p>
          <a:r>
            <a:rPr kumimoji="1" lang="ja-JP" altLang="en-US" sz="1400">
              <a:latin typeface="ＭＳ ゴシック" pitchFamily="49" charset="-128"/>
              <a:ea typeface="ＭＳ ゴシック" pitchFamily="49" charset="-128"/>
            </a:rPr>
            <a:t>　一般会計の地方債現在高は、</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5,384</a:t>
          </a:r>
          <a:r>
            <a:rPr kumimoji="1" lang="ja-JP" altLang="en-US" sz="1400">
              <a:latin typeface="ＭＳ ゴシック" pitchFamily="49" charset="-128"/>
              <a:ea typeface="ＭＳ ゴシック" pitchFamily="49" charset="-128"/>
            </a:rPr>
            <a:t>百万円となった。これは、新庁舎整備事業の進捗により発行が少なかったことから、発行額よりも償還額が大きくなり、償還が進んだものである。</a:t>
          </a:r>
        </a:p>
        <a:p>
          <a:r>
            <a:rPr kumimoji="1" lang="ja-JP" altLang="en-US" sz="1400">
              <a:latin typeface="ＭＳ ゴシック" pitchFamily="49" charset="-128"/>
              <a:ea typeface="ＭＳ ゴシック" pitchFamily="49" charset="-128"/>
            </a:rPr>
            <a:t>　公営企業債等繰入見込額は、下水道事業における地方債現在高が年々減少しており、これまでの減少傾向が継続していくものと見込んでいる。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〇充当可能財源等</a:t>
          </a:r>
        </a:p>
        <a:p>
          <a:r>
            <a:rPr kumimoji="1" lang="ja-JP" altLang="en-US" sz="1400">
              <a:latin typeface="ＭＳ ゴシック" pitchFamily="49" charset="-128"/>
              <a:ea typeface="ＭＳ ゴシック" pitchFamily="49" charset="-128"/>
            </a:rPr>
            <a:t>　充当可能基金は、新庁舎等整備に向けて特定目的基金の積み立てを継続してきたこと、新庁舎等整備事業の進捗により令和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年度には当該事業に対する繰入を行っていないことから、基金残高は過去最大となっている。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岐阜県御嵩町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基金全体は増加傾向にあるが、これは新庁舎等整備事業や児童館の更新に備え、特定目的基金の積み立てを継続していることによるものである。</a:t>
          </a:r>
        </a:p>
        <a:p>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財政調整基金は、新庁舎等整備に係る工事費等が通常予算に与える影響を緩和するため、引き続き現在と同水準を維持していく。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減債基金は、新庁舎等の整備、伏見小学校大規模改造工事による公債費増が見込まれるため、あるべき水準も併せて検討してい。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特定目的基金は、新庁舎のほか、児童館の更新、公共施設の適正維持に係る費用を考慮し、必要な財源確保による将来負担の軽減を図っていく。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庁舎整備基金：庁舎の建設又は大規模な改修に必要な経費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福祉向上基金：社会福祉事業の実施に必要な経費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ふるさとみたけ応援基金：ふるさと納税を原資に基金積立し、子どもの健全育成、高齢福祉、文化財保護などの事業に活用するもの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庁舎整備基金：新庁舎の建設に必要な額が一定程度達成されたことから積立ペースは鈍化し、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福祉向上基金：児童館の建設に備え、基金の積み立てを行ったため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ふるさとみたけ応援基金：ふるさと納税寄附金の減少に伴い、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億円の確保ができたことから、以降は基本的には新たな積立はせず、事業の進捗にあわせて、計画的に繰入をっていく。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福祉向上基金：中児童館建設に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千万円の事業費を見込んでいることや老朽化した保育園の適正維持、改修の財源を確保するために積立を行っていく。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ふるさとみたけ応援基金：当年度のふるさと納税で寄附いただいた相当額を、次年度の予算で最大限活用していくものとして繰入を行っていく。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概ね前年と同水準で推移するように、決算剰余金の積み立てや取り崩しを行っている。令和４年度については、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新庁舎等整備事業の進捗状況により、事業支出が無かった経費が多かったこと影響もあり、一般財源分に余剰ができた分の積立を行った。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新庁舎等整備事業などの進捗に応じて必要な範囲内で財政調整基金を取り崩し、大規模事業が与える通常予算上の影響を緩和していく。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また、突発的な情勢の変化等にも対応できるよう、適正な水準を検討し、一定金額の残高は維持していく。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今後の公債費の増（新庁舎等整備事業、伏見小学校大規模改造工事の実施）に備え、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他市町村と比べて高い水準にあり、今後の取り扱いの方向性を検討していくものの、新庁舎等整備事業や伏見小学校大規模改造工事の実施による公債費増が見込まれるため、あるべき水準も併せ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83</v>
      </c>
      <c r="C2" s="178"/>
      <c r="D2" s="179"/>
    </row>
    <row r="3" spans="1:119" ht="18.75" customHeight="1" thickBot="1" x14ac:dyDescent="0.2">
      <c r="A3" s="177"/>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9182125</v>
      </c>
      <c r="BO4" s="371"/>
      <c r="BP4" s="371"/>
      <c r="BQ4" s="371"/>
      <c r="BR4" s="371"/>
      <c r="BS4" s="371"/>
      <c r="BT4" s="371"/>
      <c r="BU4" s="372"/>
      <c r="BV4" s="370">
        <v>8993156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3</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8874568</v>
      </c>
      <c r="BO5" s="439"/>
      <c r="BP5" s="439"/>
      <c r="BQ5" s="439"/>
      <c r="BR5" s="439"/>
      <c r="BS5" s="439"/>
      <c r="BT5" s="439"/>
      <c r="BU5" s="440"/>
      <c r="BV5" s="438">
        <v>8724611</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83.6</v>
      </c>
      <c r="CU5" s="405"/>
      <c r="CV5" s="405"/>
      <c r="CW5" s="405"/>
      <c r="CX5" s="405"/>
      <c r="CY5" s="405"/>
      <c r="CZ5" s="405"/>
      <c r="DA5" s="406"/>
      <c r="DB5" s="404">
        <v>82.2</v>
      </c>
      <c r="DC5" s="405"/>
      <c r="DD5" s="405"/>
      <c r="DE5" s="405"/>
      <c r="DF5" s="405"/>
      <c r="DG5" s="405"/>
      <c r="DH5" s="405"/>
      <c r="DI5" s="406"/>
    </row>
    <row r="6" spans="1:119" ht="18.75" customHeight="1" x14ac:dyDescent="0.15">
      <c r="A6" s="177"/>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307557</v>
      </c>
      <c r="BO6" s="439"/>
      <c r="BP6" s="439"/>
      <c r="BQ6" s="439"/>
      <c r="BR6" s="439"/>
      <c r="BS6" s="439"/>
      <c r="BT6" s="439"/>
      <c r="BU6" s="440"/>
      <c r="BV6" s="438">
        <v>268545</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85.3</v>
      </c>
      <c r="CU6" s="445"/>
      <c r="CV6" s="445"/>
      <c r="CW6" s="445"/>
      <c r="CX6" s="445"/>
      <c r="CY6" s="445"/>
      <c r="CZ6" s="445"/>
      <c r="DA6" s="446"/>
      <c r="DB6" s="444">
        <v>88</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15464</v>
      </c>
      <c r="BO7" s="439"/>
      <c r="BP7" s="439"/>
      <c r="BQ7" s="439"/>
      <c r="BR7" s="439"/>
      <c r="BS7" s="439"/>
      <c r="BT7" s="439"/>
      <c r="BU7" s="440"/>
      <c r="BV7" s="438">
        <v>119728</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4822959</v>
      </c>
      <c r="CU7" s="439"/>
      <c r="CV7" s="439"/>
      <c r="CW7" s="439"/>
      <c r="CX7" s="439"/>
      <c r="CY7" s="439"/>
      <c r="CZ7" s="439"/>
      <c r="DA7" s="440"/>
      <c r="DB7" s="438">
        <v>4977909</v>
      </c>
      <c r="DC7" s="439"/>
      <c r="DD7" s="439"/>
      <c r="DE7" s="439"/>
      <c r="DF7" s="439"/>
      <c r="DG7" s="439"/>
      <c r="DH7" s="439"/>
      <c r="DI7" s="440"/>
    </row>
    <row r="8" spans="1:119" ht="18.75" customHeight="1" thickBot="1" x14ac:dyDescent="0.2">
      <c r="A8" s="177"/>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292093</v>
      </c>
      <c r="BO8" s="439"/>
      <c r="BP8" s="439"/>
      <c r="BQ8" s="439"/>
      <c r="BR8" s="439"/>
      <c r="BS8" s="439"/>
      <c r="BT8" s="439"/>
      <c r="BU8" s="440"/>
      <c r="BV8" s="438">
        <v>148817</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0.61</v>
      </c>
      <c r="CU8" s="448"/>
      <c r="CV8" s="448"/>
      <c r="CW8" s="448"/>
      <c r="CX8" s="448"/>
      <c r="CY8" s="448"/>
      <c r="CZ8" s="448"/>
      <c r="DA8" s="449"/>
      <c r="DB8" s="447">
        <v>0.63</v>
      </c>
      <c r="DC8" s="448"/>
      <c r="DD8" s="448"/>
      <c r="DE8" s="448"/>
      <c r="DF8" s="448"/>
      <c r="DG8" s="448"/>
      <c r="DH8" s="448"/>
      <c r="DI8" s="449"/>
    </row>
    <row r="9" spans="1:119" ht="18.75" customHeight="1" thickBot="1" x14ac:dyDescent="0.2">
      <c r="A9" s="177"/>
      <c r="B9" s="401" t="s">
        <v>114</v>
      </c>
      <c r="C9" s="402"/>
      <c r="D9" s="402"/>
      <c r="E9" s="402"/>
      <c r="F9" s="402"/>
      <c r="G9" s="402"/>
      <c r="H9" s="402"/>
      <c r="I9" s="402"/>
      <c r="J9" s="402"/>
      <c r="K9" s="450"/>
      <c r="L9" s="451" t="s">
        <v>115</v>
      </c>
      <c r="M9" s="452"/>
      <c r="N9" s="452"/>
      <c r="O9" s="452"/>
      <c r="P9" s="452"/>
      <c r="Q9" s="453"/>
      <c r="R9" s="454">
        <v>17516</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143276</v>
      </c>
      <c r="BO9" s="439"/>
      <c r="BP9" s="439"/>
      <c r="BQ9" s="439"/>
      <c r="BR9" s="439"/>
      <c r="BS9" s="439"/>
      <c r="BT9" s="439"/>
      <c r="BU9" s="440"/>
      <c r="BV9" s="438">
        <v>-120473</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8.6</v>
      </c>
      <c r="CU9" s="405"/>
      <c r="CV9" s="405"/>
      <c r="CW9" s="405"/>
      <c r="CX9" s="405"/>
      <c r="CY9" s="405"/>
      <c r="CZ9" s="405"/>
      <c r="DA9" s="406"/>
      <c r="DB9" s="404">
        <v>8.1</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121</v>
      </c>
      <c r="M10" s="431"/>
      <c r="N10" s="431"/>
      <c r="O10" s="431"/>
      <c r="P10" s="431"/>
      <c r="Q10" s="432"/>
      <c r="R10" s="458">
        <v>18111</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109532</v>
      </c>
      <c r="BO10" s="439"/>
      <c r="BP10" s="439"/>
      <c r="BQ10" s="439"/>
      <c r="BR10" s="439"/>
      <c r="BS10" s="439"/>
      <c r="BT10" s="439"/>
      <c r="BU10" s="440"/>
      <c r="BV10" s="438">
        <v>135320</v>
      </c>
      <c r="BW10" s="439"/>
      <c r="BX10" s="439"/>
      <c r="BY10" s="439"/>
      <c r="BZ10" s="439"/>
      <c r="CA10" s="439"/>
      <c r="CB10" s="439"/>
      <c r="CC10" s="440"/>
      <c r="CD10" s="180" t="s">
        <v>125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123</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77"/>
      <c r="B12" s="467" t="s">
        <v>133</v>
      </c>
      <c r="C12" s="468"/>
      <c r="D12" s="468"/>
      <c r="E12" s="468"/>
      <c r="F12" s="468"/>
      <c r="G12" s="468"/>
      <c r="H12" s="468"/>
      <c r="I12" s="468"/>
      <c r="J12" s="468"/>
      <c r="K12" s="469"/>
      <c r="L12" s="476" t="s">
        <v>134</v>
      </c>
      <c r="M12" s="477"/>
      <c r="N12" s="477"/>
      <c r="O12" s="477"/>
      <c r="P12" s="477"/>
      <c r="Q12" s="478"/>
      <c r="R12" s="479">
        <v>17775</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123</v>
      </c>
      <c r="AV12" s="434"/>
      <c r="AW12" s="434"/>
      <c r="AX12" s="434"/>
      <c r="AY12" s="435" t="s">
        <v>138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141</v>
      </c>
      <c r="N13" s="499"/>
      <c r="O13" s="499"/>
      <c r="P13" s="499"/>
      <c r="Q13" s="500"/>
      <c r="R13" s="491">
        <v>17139</v>
      </c>
      <c r="S13" s="492"/>
      <c r="T13" s="492"/>
      <c r="U13" s="492"/>
      <c r="V13" s="493"/>
      <c r="W13" s="417" t="s">
        <v>142</v>
      </c>
      <c r="X13" s="418"/>
      <c r="Y13" s="418"/>
      <c r="Z13" s="418"/>
      <c r="AA13" s="418"/>
      <c r="AB13" s="408"/>
      <c r="AC13" s="458">
        <v>177</v>
      </c>
      <c r="AD13" s="459"/>
      <c r="AE13" s="459"/>
      <c r="AF13" s="459"/>
      <c r="AG13" s="501"/>
      <c r="AH13" s="458">
        <v>205</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252808</v>
      </c>
      <c r="BO13" s="439"/>
      <c r="BP13" s="439"/>
      <c r="BQ13" s="439"/>
      <c r="BR13" s="439"/>
      <c r="BS13" s="439"/>
      <c r="BT13" s="439"/>
      <c r="BU13" s="440"/>
      <c r="BV13" s="438">
        <v>14847</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6.9</v>
      </c>
      <c r="CU13" s="405"/>
      <c r="CV13" s="405"/>
      <c r="CW13" s="405"/>
      <c r="CX13" s="405"/>
      <c r="CY13" s="405"/>
      <c r="CZ13" s="405"/>
      <c r="DA13" s="406"/>
      <c r="DB13" s="404">
        <v>6.6</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147</v>
      </c>
      <c r="M14" s="489"/>
      <c r="N14" s="489"/>
      <c r="O14" s="489"/>
      <c r="P14" s="489"/>
      <c r="Q14" s="490"/>
      <c r="R14" s="491">
        <v>17968</v>
      </c>
      <c r="S14" s="492"/>
      <c r="T14" s="492"/>
      <c r="U14" s="492"/>
      <c r="V14" s="493"/>
      <c r="W14" s="397"/>
      <c r="X14" s="398"/>
      <c r="Y14" s="398"/>
      <c r="Z14" s="398"/>
      <c r="AA14" s="398"/>
      <c r="AB14" s="387"/>
      <c r="AC14" s="494">
        <v>2</v>
      </c>
      <c r="AD14" s="495"/>
      <c r="AE14" s="495"/>
      <c r="AF14" s="495"/>
      <c r="AG14" s="496"/>
      <c r="AH14" s="494">
        <v>2.2999999999999998</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t="s">
        <v>149</v>
      </c>
      <c r="CU14" s="506"/>
      <c r="CV14" s="506"/>
      <c r="CW14" s="506"/>
      <c r="CX14" s="506"/>
      <c r="CY14" s="506"/>
      <c r="CZ14" s="506"/>
      <c r="DA14" s="507"/>
      <c r="DB14" s="505" t="s">
        <v>140</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150</v>
      </c>
      <c r="N15" s="499"/>
      <c r="O15" s="499"/>
      <c r="P15" s="499"/>
      <c r="Q15" s="500"/>
      <c r="R15" s="491">
        <v>17355</v>
      </c>
      <c r="S15" s="492"/>
      <c r="T15" s="492"/>
      <c r="U15" s="492"/>
      <c r="V15" s="493"/>
      <c r="W15" s="417" t="s">
        <v>151</v>
      </c>
      <c r="X15" s="418"/>
      <c r="Y15" s="418"/>
      <c r="Z15" s="418"/>
      <c r="AA15" s="418"/>
      <c r="AB15" s="408"/>
      <c r="AC15" s="458">
        <v>3542</v>
      </c>
      <c r="AD15" s="459"/>
      <c r="AE15" s="459"/>
      <c r="AF15" s="459"/>
      <c r="AG15" s="501"/>
      <c r="AH15" s="458">
        <v>3628</v>
      </c>
      <c r="AI15" s="459"/>
      <c r="AJ15" s="459"/>
      <c r="AK15" s="459"/>
      <c r="AL15" s="460"/>
      <c r="AM15" s="430"/>
      <c r="AN15" s="431"/>
      <c r="AO15" s="431"/>
      <c r="AP15" s="431"/>
      <c r="AQ15" s="431"/>
      <c r="AR15" s="431"/>
      <c r="AS15" s="431"/>
      <c r="AT15" s="432"/>
      <c r="AU15" s="433"/>
      <c r="AV15" s="434"/>
      <c r="AW15" s="434"/>
      <c r="AX15" s="434"/>
      <c r="AY15" s="367" t="s">
        <v>152</v>
      </c>
      <c r="AZ15" s="368"/>
      <c r="BA15" s="368"/>
      <c r="BB15" s="368"/>
      <c r="BC15" s="368"/>
      <c r="BD15" s="368"/>
      <c r="BE15" s="368"/>
      <c r="BF15" s="368"/>
      <c r="BG15" s="368"/>
      <c r="BH15" s="368"/>
      <c r="BI15" s="368"/>
      <c r="BJ15" s="368"/>
      <c r="BK15" s="368"/>
      <c r="BL15" s="368"/>
      <c r="BM15" s="369"/>
      <c r="BN15" s="370">
        <v>2407258</v>
      </c>
      <c r="BO15" s="371"/>
      <c r="BP15" s="371"/>
      <c r="BQ15" s="371"/>
      <c r="BR15" s="371"/>
      <c r="BS15" s="371"/>
      <c r="BT15" s="371"/>
      <c r="BU15" s="372"/>
      <c r="BV15" s="370">
        <v>2367835</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40.6</v>
      </c>
      <c r="AD16" s="495"/>
      <c r="AE16" s="495"/>
      <c r="AF16" s="495"/>
      <c r="AG16" s="496"/>
      <c r="AH16" s="494">
        <v>40.1</v>
      </c>
      <c r="AI16" s="495"/>
      <c r="AJ16" s="495"/>
      <c r="AK16" s="495"/>
      <c r="AL16" s="497"/>
      <c r="AM16" s="430"/>
      <c r="AN16" s="431"/>
      <c r="AO16" s="431"/>
      <c r="AP16" s="431"/>
      <c r="AQ16" s="431"/>
      <c r="AR16" s="431"/>
      <c r="AS16" s="431"/>
      <c r="AT16" s="432"/>
      <c r="AU16" s="433"/>
      <c r="AV16" s="434"/>
      <c r="AW16" s="434"/>
      <c r="AX16" s="434"/>
      <c r="AY16" s="435" t="s">
        <v>156</v>
      </c>
      <c r="AZ16" s="436"/>
      <c r="BA16" s="436"/>
      <c r="BB16" s="436"/>
      <c r="BC16" s="436"/>
      <c r="BD16" s="436"/>
      <c r="BE16" s="436"/>
      <c r="BF16" s="436"/>
      <c r="BG16" s="436"/>
      <c r="BH16" s="436"/>
      <c r="BI16" s="436"/>
      <c r="BJ16" s="436"/>
      <c r="BK16" s="436"/>
      <c r="BL16" s="436"/>
      <c r="BM16" s="437"/>
      <c r="BN16" s="438">
        <v>4076425</v>
      </c>
      <c r="BO16" s="439"/>
      <c r="BP16" s="439"/>
      <c r="BQ16" s="439"/>
      <c r="BR16" s="439"/>
      <c r="BS16" s="439"/>
      <c r="BT16" s="439"/>
      <c r="BU16" s="440"/>
      <c r="BV16" s="438">
        <v>4012030</v>
      </c>
      <c r="BW16" s="439"/>
      <c r="BX16" s="439"/>
      <c r="BY16" s="439"/>
      <c r="BZ16" s="439"/>
      <c r="CA16" s="439"/>
      <c r="CB16" s="439"/>
      <c r="CC16" s="440"/>
      <c r="CD16" s="190"/>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6" t="s">
        <v>157</v>
      </c>
      <c r="N17" s="517"/>
      <c r="O17" s="517"/>
      <c r="P17" s="517"/>
      <c r="Q17" s="518"/>
      <c r="R17" s="513" t="s">
        <v>158</v>
      </c>
      <c r="S17" s="514"/>
      <c r="T17" s="514"/>
      <c r="U17" s="514"/>
      <c r="V17" s="515"/>
      <c r="W17" s="417" t="s">
        <v>159</v>
      </c>
      <c r="X17" s="418"/>
      <c r="Y17" s="418"/>
      <c r="Z17" s="418"/>
      <c r="AA17" s="418"/>
      <c r="AB17" s="408"/>
      <c r="AC17" s="458">
        <v>4996</v>
      </c>
      <c r="AD17" s="459"/>
      <c r="AE17" s="459"/>
      <c r="AF17" s="459"/>
      <c r="AG17" s="501"/>
      <c r="AH17" s="458">
        <v>5209</v>
      </c>
      <c r="AI17" s="459"/>
      <c r="AJ17" s="459"/>
      <c r="AK17" s="459"/>
      <c r="AL17" s="460"/>
      <c r="AM17" s="430"/>
      <c r="AN17" s="431"/>
      <c r="AO17" s="431"/>
      <c r="AP17" s="431"/>
      <c r="AQ17" s="431"/>
      <c r="AR17" s="431"/>
      <c r="AS17" s="431"/>
      <c r="AT17" s="432"/>
      <c r="AU17" s="433"/>
      <c r="AV17" s="434"/>
      <c r="AW17" s="434"/>
      <c r="AX17" s="434"/>
      <c r="AY17" s="435" t="s">
        <v>160</v>
      </c>
      <c r="AZ17" s="436"/>
      <c r="BA17" s="436"/>
      <c r="BB17" s="436"/>
      <c r="BC17" s="436"/>
      <c r="BD17" s="436"/>
      <c r="BE17" s="436"/>
      <c r="BF17" s="436"/>
      <c r="BG17" s="436"/>
      <c r="BH17" s="436"/>
      <c r="BI17" s="436"/>
      <c r="BJ17" s="436"/>
      <c r="BK17" s="436"/>
      <c r="BL17" s="436"/>
      <c r="BM17" s="437"/>
      <c r="BN17" s="438">
        <v>3026871</v>
      </c>
      <c r="BO17" s="439"/>
      <c r="BP17" s="439"/>
      <c r="BQ17" s="439"/>
      <c r="BR17" s="439"/>
      <c r="BS17" s="439"/>
      <c r="BT17" s="439"/>
      <c r="BU17" s="440"/>
      <c r="BV17" s="438">
        <v>2986310</v>
      </c>
      <c r="BW17" s="439"/>
      <c r="BX17" s="439"/>
      <c r="BY17" s="439"/>
      <c r="BZ17" s="439"/>
      <c r="CA17" s="439"/>
      <c r="CB17" s="439"/>
      <c r="CC17" s="440"/>
      <c r="CD17" s="190"/>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21" t="s">
        <v>161</v>
      </c>
      <c r="C18" s="450"/>
      <c r="D18" s="450"/>
      <c r="E18" s="522"/>
      <c r="F18" s="522"/>
      <c r="G18" s="522"/>
      <c r="H18" s="522"/>
      <c r="I18" s="522"/>
      <c r="J18" s="522"/>
      <c r="K18" s="522"/>
      <c r="L18" s="523">
        <v>56.69</v>
      </c>
      <c r="M18" s="523"/>
      <c r="N18" s="523"/>
      <c r="O18" s="523"/>
      <c r="P18" s="523"/>
      <c r="Q18" s="523"/>
      <c r="R18" s="524"/>
      <c r="S18" s="524"/>
      <c r="T18" s="524"/>
      <c r="U18" s="524"/>
      <c r="V18" s="525"/>
      <c r="W18" s="419"/>
      <c r="X18" s="420"/>
      <c r="Y18" s="420"/>
      <c r="Z18" s="420"/>
      <c r="AA18" s="420"/>
      <c r="AB18" s="411"/>
      <c r="AC18" s="526">
        <v>57.3</v>
      </c>
      <c r="AD18" s="527"/>
      <c r="AE18" s="527"/>
      <c r="AF18" s="527"/>
      <c r="AG18" s="528"/>
      <c r="AH18" s="526">
        <v>57.6</v>
      </c>
      <c r="AI18" s="527"/>
      <c r="AJ18" s="527"/>
      <c r="AK18" s="527"/>
      <c r="AL18" s="529"/>
      <c r="AM18" s="430"/>
      <c r="AN18" s="431"/>
      <c r="AO18" s="431"/>
      <c r="AP18" s="431"/>
      <c r="AQ18" s="431"/>
      <c r="AR18" s="431"/>
      <c r="AS18" s="431"/>
      <c r="AT18" s="432"/>
      <c r="AU18" s="433"/>
      <c r="AV18" s="434"/>
      <c r="AW18" s="434"/>
      <c r="AX18" s="434"/>
      <c r="AY18" s="435" t="s">
        <v>162</v>
      </c>
      <c r="AZ18" s="436"/>
      <c r="BA18" s="436"/>
      <c r="BB18" s="436"/>
      <c r="BC18" s="436"/>
      <c r="BD18" s="436"/>
      <c r="BE18" s="436"/>
      <c r="BF18" s="436"/>
      <c r="BG18" s="436"/>
      <c r="BH18" s="436"/>
      <c r="BI18" s="436"/>
      <c r="BJ18" s="436"/>
      <c r="BK18" s="436"/>
      <c r="BL18" s="436"/>
      <c r="BM18" s="437"/>
      <c r="BN18" s="438">
        <v>4281787</v>
      </c>
      <c r="BO18" s="439"/>
      <c r="BP18" s="439"/>
      <c r="BQ18" s="439"/>
      <c r="BR18" s="439"/>
      <c r="BS18" s="439"/>
      <c r="BT18" s="439"/>
      <c r="BU18" s="440"/>
      <c r="BV18" s="438">
        <v>4339846</v>
      </c>
      <c r="BW18" s="439"/>
      <c r="BX18" s="439"/>
      <c r="BY18" s="439"/>
      <c r="BZ18" s="439"/>
      <c r="CA18" s="439"/>
      <c r="CB18" s="439"/>
      <c r="CC18" s="440"/>
      <c r="CD18" s="190"/>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21" t="s">
        <v>163</v>
      </c>
      <c r="C19" s="450"/>
      <c r="D19" s="450"/>
      <c r="E19" s="522"/>
      <c r="F19" s="522"/>
      <c r="G19" s="522"/>
      <c r="H19" s="522"/>
      <c r="I19" s="522"/>
      <c r="J19" s="522"/>
      <c r="K19" s="522"/>
      <c r="L19" s="530">
        <v>309</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164</v>
      </c>
      <c r="AZ19" s="436"/>
      <c r="BA19" s="436"/>
      <c r="BB19" s="436"/>
      <c r="BC19" s="436"/>
      <c r="BD19" s="436"/>
      <c r="BE19" s="436"/>
      <c r="BF19" s="436"/>
      <c r="BG19" s="436"/>
      <c r="BH19" s="436"/>
      <c r="BI19" s="436"/>
      <c r="BJ19" s="436"/>
      <c r="BK19" s="436"/>
      <c r="BL19" s="436"/>
      <c r="BM19" s="437"/>
      <c r="BN19" s="438">
        <v>5951692</v>
      </c>
      <c r="BO19" s="439"/>
      <c r="BP19" s="439"/>
      <c r="BQ19" s="439"/>
      <c r="BR19" s="439"/>
      <c r="BS19" s="439"/>
      <c r="BT19" s="439"/>
      <c r="BU19" s="440"/>
      <c r="BV19" s="438">
        <v>6298764</v>
      </c>
      <c r="BW19" s="439"/>
      <c r="BX19" s="439"/>
      <c r="BY19" s="439"/>
      <c r="BZ19" s="439"/>
      <c r="CA19" s="439"/>
      <c r="CB19" s="439"/>
      <c r="CC19" s="440"/>
      <c r="CD19" s="190"/>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21" t="s">
        <v>165</v>
      </c>
      <c r="C20" s="450"/>
      <c r="D20" s="450"/>
      <c r="E20" s="522"/>
      <c r="F20" s="522"/>
      <c r="G20" s="522"/>
      <c r="H20" s="522"/>
      <c r="I20" s="522"/>
      <c r="J20" s="522"/>
      <c r="K20" s="522"/>
      <c r="L20" s="530">
        <v>6768</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0"/>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41" t="s">
        <v>166</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0"/>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50" t="s">
        <v>167</v>
      </c>
      <c r="C22" s="551"/>
      <c r="D22" s="552"/>
      <c r="E22" s="413" t="s">
        <v>1</v>
      </c>
      <c r="F22" s="418"/>
      <c r="G22" s="418"/>
      <c r="H22" s="418"/>
      <c r="I22" s="418"/>
      <c r="J22" s="418"/>
      <c r="K22" s="408"/>
      <c r="L22" s="413" t="s">
        <v>168</v>
      </c>
      <c r="M22" s="418"/>
      <c r="N22" s="418"/>
      <c r="O22" s="418"/>
      <c r="P22" s="408"/>
      <c r="Q22" s="559" t="s">
        <v>169</v>
      </c>
      <c r="R22" s="560"/>
      <c r="S22" s="560"/>
      <c r="T22" s="560"/>
      <c r="U22" s="560"/>
      <c r="V22" s="561"/>
      <c r="W22" s="565" t="s">
        <v>170</v>
      </c>
      <c r="X22" s="551"/>
      <c r="Y22" s="552"/>
      <c r="Z22" s="413" t="s">
        <v>1</v>
      </c>
      <c r="AA22" s="418"/>
      <c r="AB22" s="418"/>
      <c r="AC22" s="418"/>
      <c r="AD22" s="418"/>
      <c r="AE22" s="418"/>
      <c r="AF22" s="418"/>
      <c r="AG22" s="408"/>
      <c r="AH22" s="570" t="s">
        <v>171</v>
      </c>
      <c r="AI22" s="418"/>
      <c r="AJ22" s="418"/>
      <c r="AK22" s="418"/>
      <c r="AL22" s="408"/>
      <c r="AM22" s="570" t="s">
        <v>172</v>
      </c>
      <c r="AN22" s="571"/>
      <c r="AO22" s="571"/>
      <c r="AP22" s="571"/>
      <c r="AQ22" s="571"/>
      <c r="AR22" s="572"/>
      <c r="AS22" s="559" t="s">
        <v>169</v>
      </c>
      <c r="AT22" s="560"/>
      <c r="AU22" s="560"/>
      <c r="AV22" s="560"/>
      <c r="AW22" s="560"/>
      <c r="AX22" s="576"/>
      <c r="AY22" s="367" t="s">
        <v>173</v>
      </c>
      <c r="AZ22" s="368"/>
      <c r="BA22" s="368"/>
      <c r="BB22" s="368"/>
      <c r="BC22" s="368"/>
      <c r="BD22" s="368"/>
      <c r="BE22" s="368"/>
      <c r="BF22" s="368"/>
      <c r="BG22" s="368"/>
      <c r="BH22" s="368"/>
      <c r="BI22" s="368"/>
      <c r="BJ22" s="368"/>
      <c r="BK22" s="368"/>
      <c r="BL22" s="368"/>
      <c r="BM22" s="369"/>
      <c r="BN22" s="370">
        <v>5384211</v>
      </c>
      <c r="BO22" s="371"/>
      <c r="BP22" s="371"/>
      <c r="BQ22" s="371"/>
      <c r="BR22" s="371"/>
      <c r="BS22" s="371"/>
      <c r="BT22" s="371"/>
      <c r="BU22" s="372"/>
      <c r="BV22" s="370">
        <v>5575295</v>
      </c>
      <c r="BW22" s="371"/>
      <c r="BX22" s="371"/>
      <c r="BY22" s="371"/>
      <c r="BZ22" s="371"/>
      <c r="CA22" s="371"/>
      <c r="CB22" s="371"/>
      <c r="CC22" s="372"/>
      <c r="CD22" s="190"/>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174</v>
      </c>
      <c r="AZ23" s="436"/>
      <c r="BA23" s="436"/>
      <c r="BB23" s="436"/>
      <c r="BC23" s="436"/>
      <c r="BD23" s="436"/>
      <c r="BE23" s="436"/>
      <c r="BF23" s="436"/>
      <c r="BG23" s="436"/>
      <c r="BH23" s="436"/>
      <c r="BI23" s="436"/>
      <c r="BJ23" s="436"/>
      <c r="BK23" s="436"/>
      <c r="BL23" s="436"/>
      <c r="BM23" s="437"/>
      <c r="BN23" s="438">
        <v>4675522</v>
      </c>
      <c r="BO23" s="439"/>
      <c r="BP23" s="439"/>
      <c r="BQ23" s="439"/>
      <c r="BR23" s="439"/>
      <c r="BS23" s="439"/>
      <c r="BT23" s="439"/>
      <c r="BU23" s="440"/>
      <c r="BV23" s="438">
        <v>4829834</v>
      </c>
      <c r="BW23" s="439"/>
      <c r="BX23" s="439"/>
      <c r="BY23" s="439"/>
      <c r="BZ23" s="439"/>
      <c r="CA23" s="439"/>
      <c r="CB23" s="439"/>
      <c r="CC23" s="440"/>
      <c r="CD23" s="190"/>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53"/>
      <c r="C24" s="554"/>
      <c r="D24" s="555"/>
      <c r="E24" s="457" t="s">
        <v>175</v>
      </c>
      <c r="F24" s="431"/>
      <c r="G24" s="431"/>
      <c r="H24" s="431"/>
      <c r="I24" s="431"/>
      <c r="J24" s="431"/>
      <c r="K24" s="432"/>
      <c r="L24" s="458">
        <v>1</v>
      </c>
      <c r="M24" s="459"/>
      <c r="N24" s="459"/>
      <c r="O24" s="459"/>
      <c r="P24" s="501"/>
      <c r="Q24" s="458">
        <v>7080</v>
      </c>
      <c r="R24" s="459"/>
      <c r="S24" s="459"/>
      <c r="T24" s="459"/>
      <c r="U24" s="459"/>
      <c r="V24" s="501"/>
      <c r="W24" s="566"/>
      <c r="X24" s="554"/>
      <c r="Y24" s="555"/>
      <c r="Z24" s="457" t="s">
        <v>176</v>
      </c>
      <c r="AA24" s="431"/>
      <c r="AB24" s="431"/>
      <c r="AC24" s="431"/>
      <c r="AD24" s="431"/>
      <c r="AE24" s="431"/>
      <c r="AF24" s="431"/>
      <c r="AG24" s="432"/>
      <c r="AH24" s="458">
        <v>135</v>
      </c>
      <c r="AI24" s="459"/>
      <c r="AJ24" s="459"/>
      <c r="AK24" s="459"/>
      <c r="AL24" s="501"/>
      <c r="AM24" s="458">
        <v>390420</v>
      </c>
      <c r="AN24" s="459"/>
      <c r="AO24" s="459"/>
      <c r="AP24" s="459"/>
      <c r="AQ24" s="459"/>
      <c r="AR24" s="501"/>
      <c r="AS24" s="458">
        <v>2892</v>
      </c>
      <c r="AT24" s="459"/>
      <c r="AU24" s="459"/>
      <c r="AV24" s="459"/>
      <c r="AW24" s="459"/>
      <c r="AX24" s="460"/>
      <c r="AY24" s="544" t="s">
        <v>177</v>
      </c>
      <c r="AZ24" s="545"/>
      <c r="BA24" s="545"/>
      <c r="BB24" s="545"/>
      <c r="BC24" s="545"/>
      <c r="BD24" s="545"/>
      <c r="BE24" s="545"/>
      <c r="BF24" s="545"/>
      <c r="BG24" s="545"/>
      <c r="BH24" s="545"/>
      <c r="BI24" s="545"/>
      <c r="BJ24" s="545"/>
      <c r="BK24" s="545"/>
      <c r="BL24" s="545"/>
      <c r="BM24" s="546"/>
      <c r="BN24" s="438">
        <v>2054255</v>
      </c>
      <c r="BO24" s="439"/>
      <c r="BP24" s="439"/>
      <c r="BQ24" s="439"/>
      <c r="BR24" s="439"/>
      <c r="BS24" s="439"/>
      <c r="BT24" s="439"/>
      <c r="BU24" s="440"/>
      <c r="BV24" s="438">
        <v>2049160</v>
      </c>
      <c r="BW24" s="439"/>
      <c r="BX24" s="439"/>
      <c r="BY24" s="439"/>
      <c r="BZ24" s="439"/>
      <c r="CA24" s="439"/>
      <c r="CB24" s="439"/>
      <c r="CC24" s="440"/>
      <c r="CD24" s="190"/>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53"/>
      <c r="C25" s="554"/>
      <c r="D25" s="555"/>
      <c r="E25" s="457" t="s">
        <v>178</v>
      </c>
      <c r="F25" s="431"/>
      <c r="G25" s="431"/>
      <c r="H25" s="431"/>
      <c r="I25" s="431"/>
      <c r="J25" s="431"/>
      <c r="K25" s="432"/>
      <c r="L25" s="458">
        <v>1</v>
      </c>
      <c r="M25" s="459"/>
      <c r="N25" s="459"/>
      <c r="O25" s="459"/>
      <c r="P25" s="501"/>
      <c r="Q25" s="458">
        <v>5940</v>
      </c>
      <c r="R25" s="459"/>
      <c r="S25" s="459"/>
      <c r="T25" s="459"/>
      <c r="U25" s="459"/>
      <c r="V25" s="501"/>
      <c r="W25" s="566"/>
      <c r="X25" s="554"/>
      <c r="Y25" s="555"/>
      <c r="Z25" s="457" t="s">
        <v>179</v>
      </c>
      <c r="AA25" s="431"/>
      <c r="AB25" s="431"/>
      <c r="AC25" s="431"/>
      <c r="AD25" s="431"/>
      <c r="AE25" s="431"/>
      <c r="AF25" s="431"/>
      <c r="AG25" s="432"/>
      <c r="AH25" s="458" t="s">
        <v>149</v>
      </c>
      <c r="AI25" s="459"/>
      <c r="AJ25" s="459"/>
      <c r="AK25" s="459"/>
      <c r="AL25" s="501"/>
      <c r="AM25" s="458" t="s">
        <v>180</v>
      </c>
      <c r="AN25" s="459"/>
      <c r="AO25" s="459"/>
      <c r="AP25" s="459"/>
      <c r="AQ25" s="459"/>
      <c r="AR25" s="501"/>
      <c r="AS25" s="458" t="s">
        <v>132</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6165284</v>
      </c>
      <c r="BO25" s="371"/>
      <c r="BP25" s="371"/>
      <c r="BQ25" s="371"/>
      <c r="BR25" s="371"/>
      <c r="BS25" s="371"/>
      <c r="BT25" s="371"/>
      <c r="BU25" s="372"/>
      <c r="BV25" s="370">
        <v>1513282</v>
      </c>
      <c r="BW25" s="371"/>
      <c r="BX25" s="371"/>
      <c r="BY25" s="371"/>
      <c r="BZ25" s="371"/>
      <c r="CA25" s="371"/>
      <c r="CB25" s="371"/>
      <c r="CC25" s="372"/>
      <c r="CD25" s="190"/>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53"/>
      <c r="C26" s="554"/>
      <c r="D26" s="555"/>
      <c r="E26" s="457" t="s">
        <v>182</v>
      </c>
      <c r="F26" s="431"/>
      <c r="G26" s="431"/>
      <c r="H26" s="431"/>
      <c r="I26" s="431"/>
      <c r="J26" s="431"/>
      <c r="K26" s="432"/>
      <c r="L26" s="458">
        <v>1</v>
      </c>
      <c r="M26" s="459"/>
      <c r="N26" s="459"/>
      <c r="O26" s="459"/>
      <c r="P26" s="501"/>
      <c r="Q26" s="458">
        <v>5520</v>
      </c>
      <c r="R26" s="459"/>
      <c r="S26" s="459"/>
      <c r="T26" s="459"/>
      <c r="U26" s="459"/>
      <c r="V26" s="501"/>
      <c r="W26" s="566"/>
      <c r="X26" s="554"/>
      <c r="Y26" s="555"/>
      <c r="Z26" s="457" t="s">
        <v>183</v>
      </c>
      <c r="AA26" s="578"/>
      <c r="AB26" s="578"/>
      <c r="AC26" s="578"/>
      <c r="AD26" s="578"/>
      <c r="AE26" s="578"/>
      <c r="AF26" s="578"/>
      <c r="AG26" s="579"/>
      <c r="AH26" s="458" t="s">
        <v>140</v>
      </c>
      <c r="AI26" s="459"/>
      <c r="AJ26" s="459"/>
      <c r="AK26" s="459"/>
      <c r="AL26" s="501"/>
      <c r="AM26" s="458" t="s">
        <v>180</v>
      </c>
      <c r="AN26" s="459"/>
      <c r="AO26" s="459"/>
      <c r="AP26" s="459"/>
      <c r="AQ26" s="459"/>
      <c r="AR26" s="501"/>
      <c r="AS26" s="458" t="s">
        <v>140</v>
      </c>
      <c r="AT26" s="459"/>
      <c r="AU26" s="459"/>
      <c r="AV26" s="459"/>
      <c r="AW26" s="459"/>
      <c r="AX26" s="460"/>
      <c r="AY26" s="441" t="s">
        <v>184</v>
      </c>
      <c r="AZ26" s="442"/>
      <c r="BA26" s="442"/>
      <c r="BB26" s="442"/>
      <c r="BC26" s="442"/>
      <c r="BD26" s="442"/>
      <c r="BE26" s="442"/>
      <c r="BF26" s="442"/>
      <c r="BG26" s="442"/>
      <c r="BH26" s="442"/>
      <c r="BI26" s="442"/>
      <c r="BJ26" s="442"/>
      <c r="BK26" s="442"/>
      <c r="BL26" s="442"/>
      <c r="BM26" s="443"/>
      <c r="BN26" s="438" t="s">
        <v>180</v>
      </c>
      <c r="BO26" s="439"/>
      <c r="BP26" s="439"/>
      <c r="BQ26" s="439"/>
      <c r="BR26" s="439"/>
      <c r="BS26" s="439"/>
      <c r="BT26" s="439"/>
      <c r="BU26" s="440"/>
      <c r="BV26" s="438" t="s">
        <v>132</v>
      </c>
      <c r="BW26" s="439"/>
      <c r="BX26" s="439"/>
      <c r="BY26" s="439"/>
      <c r="BZ26" s="439"/>
      <c r="CA26" s="439"/>
      <c r="CB26" s="439"/>
      <c r="CC26" s="440"/>
      <c r="CD26" s="190"/>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53"/>
      <c r="C27" s="554"/>
      <c r="D27" s="555"/>
      <c r="E27" s="457" t="s">
        <v>185</v>
      </c>
      <c r="F27" s="431"/>
      <c r="G27" s="431"/>
      <c r="H27" s="431"/>
      <c r="I27" s="431"/>
      <c r="J27" s="431"/>
      <c r="K27" s="432"/>
      <c r="L27" s="458">
        <v>1</v>
      </c>
      <c r="M27" s="459"/>
      <c r="N27" s="459"/>
      <c r="O27" s="459"/>
      <c r="P27" s="501"/>
      <c r="Q27" s="458">
        <v>3000</v>
      </c>
      <c r="R27" s="459"/>
      <c r="S27" s="459"/>
      <c r="T27" s="459"/>
      <c r="U27" s="459"/>
      <c r="V27" s="501"/>
      <c r="W27" s="566"/>
      <c r="X27" s="554"/>
      <c r="Y27" s="555"/>
      <c r="Z27" s="457" t="s">
        <v>186</v>
      </c>
      <c r="AA27" s="431"/>
      <c r="AB27" s="431"/>
      <c r="AC27" s="431"/>
      <c r="AD27" s="431"/>
      <c r="AE27" s="431"/>
      <c r="AF27" s="431"/>
      <c r="AG27" s="432"/>
      <c r="AH27" s="458" t="s">
        <v>140</v>
      </c>
      <c r="AI27" s="459"/>
      <c r="AJ27" s="459"/>
      <c r="AK27" s="459"/>
      <c r="AL27" s="501"/>
      <c r="AM27" s="458" t="s">
        <v>140</v>
      </c>
      <c r="AN27" s="459"/>
      <c r="AO27" s="459"/>
      <c r="AP27" s="459"/>
      <c r="AQ27" s="459"/>
      <c r="AR27" s="501"/>
      <c r="AS27" s="458" t="s">
        <v>180</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47" t="s">
        <v>132</v>
      </c>
      <c r="BO27" s="548"/>
      <c r="BP27" s="548"/>
      <c r="BQ27" s="548"/>
      <c r="BR27" s="548"/>
      <c r="BS27" s="548"/>
      <c r="BT27" s="548"/>
      <c r="BU27" s="549"/>
      <c r="BV27" s="547" t="s">
        <v>131</v>
      </c>
      <c r="BW27" s="548"/>
      <c r="BX27" s="548"/>
      <c r="BY27" s="548"/>
      <c r="BZ27" s="548"/>
      <c r="CA27" s="548"/>
      <c r="CB27" s="548"/>
      <c r="CC27" s="549"/>
      <c r="CD27" s="192"/>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53"/>
      <c r="C28" s="554"/>
      <c r="D28" s="555"/>
      <c r="E28" s="457" t="s">
        <v>188</v>
      </c>
      <c r="F28" s="431"/>
      <c r="G28" s="431"/>
      <c r="H28" s="431"/>
      <c r="I28" s="431"/>
      <c r="J28" s="431"/>
      <c r="K28" s="432"/>
      <c r="L28" s="458">
        <v>1</v>
      </c>
      <c r="M28" s="459"/>
      <c r="N28" s="459"/>
      <c r="O28" s="459"/>
      <c r="P28" s="501"/>
      <c r="Q28" s="458">
        <v>2450</v>
      </c>
      <c r="R28" s="459"/>
      <c r="S28" s="459"/>
      <c r="T28" s="459"/>
      <c r="U28" s="459"/>
      <c r="V28" s="501"/>
      <c r="W28" s="566"/>
      <c r="X28" s="554"/>
      <c r="Y28" s="555"/>
      <c r="Z28" s="457" t="s">
        <v>189</v>
      </c>
      <c r="AA28" s="431"/>
      <c r="AB28" s="431"/>
      <c r="AC28" s="431"/>
      <c r="AD28" s="431"/>
      <c r="AE28" s="431"/>
      <c r="AF28" s="431"/>
      <c r="AG28" s="432"/>
      <c r="AH28" s="458" t="s">
        <v>140</v>
      </c>
      <c r="AI28" s="459"/>
      <c r="AJ28" s="459"/>
      <c r="AK28" s="459"/>
      <c r="AL28" s="501"/>
      <c r="AM28" s="458" t="s">
        <v>140</v>
      </c>
      <c r="AN28" s="459"/>
      <c r="AO28" s="459"/>
      <c r="AP28" s="459"/>
      <c r="AQ28" s="459"/>
      <c r="AR28" s="501"/>
      <c r="AS28" s="458" t="s">
        <v>132</v>
      </c>
      <c r="AT28" s="459"/>
      <c r="AU28" s="459"/>
      <c r="AV28" s="459"/>
      <c r="AW28" s="459"/>
      <c r="AX28" s="460"/>
      <c r="AY28" s="580" t="s">
        <v>190</v>
      </c>
      <c r="AZ28" s="581"/>
      <c r="BA28" s="581"/>
      <c r="BB28" s="582"/>
      <c r="BC28" s="367" t="s">
        <v>50</v>
      </c>
      <c r="BD28" s="368"/>
      <c r="BE28" s="368"/>
      <c r="BF28" s="368"/>
      <c r="BG28" s="368"/>
      <c r="BH28" s="368"/>
      <c r="BI28" s="368"/>
      <c r="BJ28" s="368"/>
      <c r="BK28" s="368"/>
      <c r="BL28" s="368"/>
      <c r="BM28" s="369"/>
      <c r="BN28" s="370">
        <v>2013050</v>
      </c>
      <c r="BO28" s="371"/>
      <c r="BP28" s="371"/>
      <c r="BQ28" s="371"/>
      <c r="BR28" s="371"/>
      <c r="BS28" s="371"/>
      <c r="BT28" s="371"/>
      <c r="BU28" s="372"/>
      <c r="BV28" s="370">
        <v>1903518</v>
      </c>
      <c r="BW28" s="371"/>
      <c r="BX28" s="371"/>
      <c r="BY28" s="371"/>
      <c r="BZ28" s="371"/>
      <c r="CA28" s="371"/>
      <c r="CB28" s="371"/>
      <c r="CC28" s="372"/>
      <c r="CD28" s="190"/>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53"/>
      <c r="C29" s="554"/>
      <c r="D29" s="555"/>
      <c r="E29" s="457" t="s">
        <v>191</v>
      </c>
      <c r="F29" s="431"/>
      <c r="G29" s="431"/>
      <c r="H29" s="431"/>
      <c r="I29" s="431"/>
      <c r="J29" s="431"/>
      <c r="K29" s="432"/>
      <c r="L29" s="458">
        <v>10</v>
      </c>
      <c r="M29" s="459"/>
      <c r="N29" s="459"/>
      <c r="O29" s="459"/>
      <c r="P29" s="501"/>
      <c r="Q29" s="458">
        <v>2200</v>
      </c>
      <c r="R29" s="459"/>
      <c r="S29" s="459"/>
      <c r="T29" s="459"/>
      <c r="U29" s="459"/>
      <c r="V29" s="501"/>
      <c r="W29" s="567"/>
      <c r="X29" s="568"/>
      <c r="Y29" s="569"/>
      <c r="Z29" s="457" t="s">
        <v>192</v>
      </c>
      <c r="AA29" s="431"/>
      <c r="AB29" s="431"/>
      <c r="AC29" s="431"/>
      <c r="AD29" s="431"/>
      <c r="AE29" s="431"/>
      <c r="AF29" s="431"/>
      <c r="AG29" s="432"/>
      <c r="AH29" s="458">
        <v>135</v>
      </c>
      <c r="AI29" s="459"/>
      <c r="AJ29" s="459"/>
      <c r="AK29" s="459"/>
      <c r="AL29" s="501"/>
      <c r="AM29" s="458">
        <v>390420</v>
      </c>
      <c r="AN29" s="459"/>
      <c r="AO29" s="459"/>
      <c r="AP29" s="459"/>
      <c r="AQ29" s="459"/>
      <c r="AR29" s="501"/>
      <c r="AS29" s="458">
        <v>2892</v>
      </c>
      <c r="AT29" s="459"/>
      <c r="AU29" s="459"/>
      <c r="AV29" s="459"/>
      <c r="AW29" s="459"/>
      <c r="AX29" s="460"/>
      <c r="AY29" s="583"/>
      <c r="AZ29" s="584"/>
      <c r="BA29" s="584"/>
      <c r="BB29" s="585"/>
      <c r="BC29" s="435" t="s">
        <v>193</v>
      </c>
      <c r="BD29" s="436"/>
      <c r="BE29" s="436"/>
      <c r="BF29" s="436"/>
      <c r="BG29" s="436"/>
      <c r="BH29" s="436"/>
      <c r="BI29" s="436"/>
      <c r="BJ29" s="436"/>
      <c r="BK29" s="436"/>
      <c r="BL29" s="436"/>
      <c r="BM29" s="437"/>
      <c r="BN29" s="438">
        <v>599999</v>
      </c>
      <c r="BO29" s="439"/>
      <c r="BP29" s="439"/>
      <c r="BQ29" s="439"/>
      <c r="BR29" s="439"/>
      <c r="BS29" s="439"/>
      <c r="BT29" s="439"/>
      <c r="BU29" s="440"/>
      <c r="BV29" s="438">
        <v>504774</v>
      </c>
      <c r="BW29" s="439"/>
      <c r="BX29" s="439"/>
      <c r="BY29" s="439"/>
      <c r="BZ29" s="439"/>
      <c r="CA29" s="439"/>
      <c r="CB29" s="439"/>
      <c r="CC29" s="440"/>
      <c r="CD29" s="192"/>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56"/>
      <c r="C30" s="557"/>
      <c r="D30" s="558"/>
      <c r="E30" s="461"/>
      <c r="F30" s="462"/>
      <c r="G30" s="462"/>
      <c r="H30" s="462"/>
      <c r="I30" s="462"/>
      <c r="J30" s="462"/>
      <c r="K30" s="463"/>
      <c r="L30" s="590"/>
      <c r="M30" s="591"/>
      <c r="N30" s="591"/>
      <c r="O30" s="591"/>
      <c r="P30" s="592"/>
      <c r="Q30" s="590"/>
      <c r="R30" s="591"/>
      <c r="S30" s="591"/>
      <c r="T30" s="591"/>
      <c r="U30" s="591"/>
      <c r="V30" s="592"/>
      <c r="W30" s="593" t="s">
        <v>194</v>
      </c>
      <c r="X30" s="594"/>
      <c r="Y30" s="594"/>
      <c r="Z30" s="594"/>
      <c r="AA30" s="594"/>
      <c r="AB30" s="594"/>
      <c r="AC30" s="594"/>
      <c r="AD30" s="594"/>
      <c r="AE30" s="594"/>
      <c r="AF30" s="594"/>
      <c r="AG30" s="595"/>
      <c r="AH30" s="526">
        <v>97</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3274051</v>
      </c>
      <c r="BO30" s="548"/>
      <c r="BP30" s="548"/>
      <c r="BQ30" s="548"/>
      <c r="BR30" s="548"/>
      <c r="BS30" s="548"/>
      <c r="BT30" s="548"/>
      <c r="BU30" s="549"/>
      <c r="BV30" s="547">
        <v>3137470</v>
      </c>
      <c r="BW30" s="548"/>
      <c r="BX30" s="548"/>
      <c r="BY30" s="548"/>
      <c r="BZ30" s="548"/>
      <c r="CA30" s="548"/>
      <c r="CB30" s="548"/>
      <c r="CC30" s="549"/>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89" t="s">
        <v>195</v>
      </c>
      <c r="D32" s="589"/>
      <c r="E32" s="589"/>
      <c r="F32" s="589"/>
      <c r="G32" s="589"/>
      <c r="H32" s="589"/>
      <c r="I32" s="589"/>
      <c r="J32" s="589"/>
      <c r="K32" s="589"/>
      <c r="L32" s="589"/>
      <c r="M32" s="589"/>
      <c r="N32" s="589"/>
      <c r="O32" s="589"/>
      <c r="P32" s="589"/>
      <c r="Q32" s="589"/>
      <c r="R32" s="589"/>
      <c r="S32" s="589"/>
      <c r="U32" s="442" t="s">
        <v>196</v>
      </c>
      <c r="V32" s="442"/>
      <c r="W32" s="442"/>
      <c r="X32" s="442"/>
      <c r="Y32" s="442"/>
      <c r="Z32" s="442"/>
      <c r="AA32" s="442"/>
      <c r="AB32" s="442"/>
      <c r="AC32" s="442"/>
      <c r="AD32" s="442"/>
      <c r="AE32" s="442"/>
      <c r="AF32" s="442"/>
      <c r="AG32" s="442"/>
      <c r="AH32" s="442"/>
      <c r="AI32" s="442"/>
      <c r="AJ32" s="442"/>
      <c r="AK32" s="442"/>
      <c r="AM32" s="442" t="s">
        <v>197</v>
      </c>
      <c r="AN32" s="442"/>
      <c r="AO32" s="442"/>
      <c r="AP32" s="442"/>
      <c r="AQ32" s="442"/>
      <c r="AR32" s="442"/>
      <c r="AS32" s="442"/>
      <c r="AT32" s="442"/>
      <c r="AU32" s="442"/>
      <c r="AV32" s="442"/>
      <c r="AW32" s="442"/>
      <c r="AX32" s="442"/>
      <c r="AY32" s="442"/>
      <c r="AZ32" s="442"/>
      <c r="BA32" s="442"/>
      <c r="BB32" s="442"/>
      <c r="BC32" s="442"/>
      <c r="BE32" s="442" t="s">
        <v>198</v>
      </c>
      <c r="BF32" s="442"/>
      <c r="BG32" s="442"/>
      <c r="BH32" s="442"/>
      <c r="BI32" s="442"/>
      <c r="BJ32" s="442"/>
      <c r="BK32" s="442"/>
      <c r="BL32" s="442"/>
      <c r="BM32" s="442"/>
      <c r="BN32" s="442"/>
      <c r="BO32" s="442"/>
      <c r="BP32" s="442"/>
      <c r="BQ32" s="442"/>
      <c r="BR32" s="442"/>
      <c r="BS32" s="442"/>
      <c r="BT32" s="442"/>
      <c r="BU32" s="442"/>
      <c r="BW32" s="442" t="s">
        <v>199</v>
      </c>
      <c r="BX32" s="442"/>
      <c r="BY32" s="442"/>
      <c r="BZ32" s="442"/>
      <c r="CA32" s="442"/>
      <c r="CB32" s="442"/>
      <c r="CC32" s="442"/>
      <c r="CD32" s="442"/>
      <c r="CE32" s="442"/>
      <c r="CF32" s="442"/>
      <c r="CG32" s="442"/>
      <c r="CH32" s="442"/>
      <c r="CI32" s="442"/>
      <c r="CJ32" s="442"/>
      <c r="CK32" s="442"/>
      <c r="CL32" s="442"/>
      <c r="CM32" s="442"/>
      <c r="CO32" s="442" t="s">
        <v>200</v>
      </c>
      <c r="CP32" s="442"/>
      <c r="CQ32" s="442"/>
      <c r="CR32" s="442"/>
      <c r="CS32" s="442"/>
      <c r="CT32" s="442"/>
      <c r="CU32" s="442"/>
      <c r="CV32" s="442"/>
      <c r="CW32" s="442"/>
      <c r="CX32" s="442"/>
      <c r="CY32" s="442"/>
      <c r="CZ32" s="442"/>
      <c r="DA32" s="442"/>
      <c r="DB32" s="442"/>
      <c r="DC32" s="442"/>
      <c r="DD32" s="442"/>
      <c r="DE32" s="442"/>
      <c r="DI32" s="200"/>
    </row>
    <row r="33" spans="1:113" ht="13.5" customHeight="1" x14ac:dyDescent="0.15">
      <c r="A33" s="177"/>
      <c r="B33" s="201"/>
      <c r="C33" s="425" t="s">
        <v>201</v>
      </c>
      <c r="D33" s="425"/>
      <c r="E33" s="396" t="s">
        <v>202</v>
      </c>
      <c r="F33" s="396"/>
      <c r="G33" s="396"/>
      <c r="H33" s="396"/>
      <c r="I33" s="396"/>
      <c r="J33" s="396"/>
      <c r="K33" s="396"/>
      <c r="L33" s="396"/>
      <c r="M33" s="396"/>
      <c r="N33" s="396"/>
      <c r="O33" s="396"/>
      <c r="P33" s="396"/>
      <c r="Q33" s="396"/>
      <c r="R33" s="396"/>
      <c r="S33" s="396"/>
      <c r="T33" s="202"/>
      <c r="U33" s="425" t="s">
        <v>203</v>
      </c>
      <c r="V33" s="425"/>
      <c r="W33" s="396" t="s">
        <v>202</v>
      </c>
      <c r="X33" s="396"/>
      <c r="Y33" s="396"/>
      <c r="Z33" s="396"/>
      <c r="AA33" s="396"/>
      <c r="AB33" s="396"/>
      <c r="AC33" s="396"/>
      <c r="AD33" s="396"/>
      <c r="AE33" s="396"/>
      <c r="AF33" s="396"/>
      <c r="AG33" s="396"/>
      <c r="AH33" s="396"/>
      <c r="AI33" s="396"/>
      <c r="AJ33" s="396"/>
      <c r="AK33" s="396"/>
      <c r="AL33" s="202"/>
      <c r="AM33" s="425" t="s">
        <v>204</v>
      </c>
      <c r="AN33" s="425"/>
      <c r="AO33" s="396" t="s">
        <v>202</v>
      </c>
      <c r="AP33" s="396"/>
      <c r="AQ33" s="396"/>
      <c r="AR33" s="396"/>
      <c r="AS33" s="396"/>
      <c r="AT33" s="396"/>
      <c r="AU33" s="396"/>
      <c r="AV33" s="396"/>
      <c r="AW33" s="396"/>
      <c r="AX33" s="396"/>
      <c r="AY33" s="396"/>
      <c r="AZ33" s="396"/>
      <c r="BA33" s="396"/>
      <c r="BB33" s="396"/>
      <c r="BC33" s="396"/>
      <c r="BD33" s="203"/>
      <c r="BE33" s="396" t="s">
        <v>205</v>
      </c>
      <c r="BF33" s="396"/>
      <c r="BG33" s="396" t="s">
        <v>206</v>
      </c>
      <c r="BH33" s="396"/>
      <c r="BI33" s="396"/>
      <c r="BJ33" s="396"/>
      <c r="BK33" s="396"/>
      <c r="BL33" s="396"/>
      <c r="BM33" s="396"/>
      <c r="BN33" s="396"/>
      <c r="BO33" s="396"/>
      <c r="BP33" s="396"/>
      <c r="BQ33" s="396"/>
      <c r="BR33" s="396"/>
      <c r="BS33" s="396"/>
      <c r="BT33" s="396"/>
      <c r="BU33" s="396"/>
      <c r="BV33" s="203"/>
      <c r="BW33" s="425" t="s">
        <v>205</v>
      </c>
      <c r="BX33" s="425"/>
      <c r="BY33" s="396" t="s">
        <v>207</v>
      </c>
      <c r="BZ33" s="396"/>
      <c r="CA33" s="396"/>
      <c r="CB33" s="396"/>
      <c r="CC33" s="396"/>
      <c r="CD33" s="396"/>
      <c r="CE33" s="396"/>
      <c r="CF33" s="396"/>
      <c r="CG33" s="396"/>
      <c r="CH33" s="396"/>
      <c r="CI33" s="396"/>
      <c r="CJ33" s="396"/>
      <c r="CK33" s="396"/>
      <c r="CL33" s="396"/>
      <c r="CM33" s="396"/>
      <c r="CN33" s="202"/>
      <c r="CO33" s="425" t="s">
        <v>203</v>
      </c>
      <c r="CP33" s="425"/>
      <c r="CQ33" s="396" t="s">
        <v>208</v>
      </c>
      <c r="CR33" s="396"/>
      <c r="CS33" s="396"/>
      <c r="CT33" s="396"/>
      <c r="CU33" s="396"/>
      <c r="CV33" s="396"/>
      <c r="CW33" s="396"/>
      <c r="CX33" s="396"/>
      <c r="CY33" s="396"/>
      <c r="CZ33" s="396"/>
      <c r="DA33" s="396"/>
      <c r="DB33" s="396"/>
      <c r="DC33" s="396"/>
      <c r="DD33" s="396"/>
      <c r="DE33" s="396"/>
      <c r="DF33" s="202"/>
      <c r="DG33" s="596" t="s">
        <v>209</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7"/>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77"/>
      <c r="BE34" s="597" t="str">
        <f>IF(BG34="","",MAX(C34:D43,U34:V43,AM34:AN43)+1)</f>
        <v/>
      </c>
      <c r="BF34" s="597"/>
      <c r="BG34" s="598"/>
      <c r="BH34" s="598"/>
      <c r="BI34" s="598"/>
      <c r="BJ34" s="598"/>
      <c r="BK34" s="598"/>
      <c r="BL34" s="598"/>
      <c r="BM34" s="598"/>
      <c r="BN34" s="598"/>
      <c r="BO34" s="598"/>
      <c r="BP34" s="598"/>
      <c r="BQ34" s="598"/>
      <c r="BR34" s="598"/>
      <c r="BS34" s="598"/>
      <c r="BT34" s="598"/>
      <c r="BU34" s="598"/>
      <c r="BV34" s="177"/>
      <c r="BW34" s="597">
        <f>IF(BY34="","",MAX(C34:D43,U34:V43,AM34:AN43,BE34:BF43)+1)</f>
        <v>8</v>
      </c>
      <c r="BX34" s="597"/>
      <c r="BY34" s="598" t="str">
        <f>IF('各会計、関係団体の財政状況及び健全化判断比率'!B68="","",'各会計、関係団体の財政状況及び健全化判断比率'!B68)</f>
        <v>可茂衛生施設利用組合</v>
      </c>
      <c r="BZ34" s="598"/>
      <c r="CA34" s="598"/>
      <c r="CB34" s="598"/>
      <c r="CC34" s="598"/>
      <c r="CD34" s="598"/>
      <c r="CE34" s="598"/>
      <c r="CF34" s="598"/>
      <c r="CG34" s="598"/>
      <c r="CH34" s="598"/>
      <c r="CI34" s="598"/>
      <c r="CJ34" s="598"/>
      <c r="CK34" s="598"/>
      <c r="CL34" s="598"/>
      <c r="CM34" s="598"/>
      <c r="CN34" s="177"/>
      <c r="CO34" s="597">
        <f>IF(CQ34="","",MAX(C34:D43,U34:V43,AM34:AN43,BE34:BF43,BW34:BX43)+1)</f>
        <v>17</v>
      </c>
      <c r="CP34" s="597"/>
      <c r="CQ34" s="598" t="str">
        <f>IF('各会計、関係団体の財政状況及び健全化判断比率'!BS7="","",'各会計、関係団体の財政状況及び健全化判断比率'!BS7)</f>
        <v>御嵩町土地開発公社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4"/>
    </row>
    <row r="35" spans="1:113" ht="32.25" customHeight="1" x14ac:dyDescent="0.15">
      <c r="A35" s="177"/>
      <c r="B35" s="201"/>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77"/>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77"/>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9</v>
      </c>
      <c r="BX35" s="597"/>
      <c r="BY35" s="598" t="str">
        <f>IF('各会計、関係団体の財政状況及び健全化判断比率'!B69="","",'各会計、関係団体の財政状況及び健全化判断比率'!B69)</f>
        <v>可児川防災等ため池組合</v>
      </c>
      <c r="BZ35" s="598"/>
      <c r="CA35" s="598"/>
      <c r="CB35" s="598"/>
      <c r="CC35" s="598"/>
      <c r="CD35" s="598"/>
      <c r="CE35" s="598"/>
      <c r="CF35" s="598"/>
      <c r="CG35" s="598"/>
      <c r="CH35" s="598"/>
      <c r="CI35" s="598"/>
      <c r="CJ35" s="598"/>
      <c r="CK35" s="598"/>
      <c r="CL35" s="598"/>
      <c r="CM35" s="598"/>
      <c r="CN35" s="177"/>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4</v>
      </c>
      <c r="V36" s="597"/>
      <c r="W36" s="598" t="str">
        <f>IF('各会計、関係団体の財政状況及び健全化判断比率'!B30="","",'各会計、関係団体の財政状況及び健全化判断比率'!B30)</f>
        <v>介護保険特別会計（保険事業勘定）</v>
      </c>
      <c r="X36" s="598"/>
      <c r="Y36" s="598"/>
      <c r="Z36" s="598"/>
      <c r="AA36" s="598"/>
      <c r="AB36" s="598"/>
      <c r="AC36" s="598"/>
      <c r="AD36" s="598"/>
      <c r="AE36" s="598"/>
      <c r="AF36" s="598"/>
      <c r="AG36" s="598"/>
      <c r="AH36" s="598"/>
      <c r="AI36" s="598"/>
      <c r="AJ36" s="598"/>
      <c r="AK36" s="598"/>
      <c r="AL36" s="177"/>
      <c r="AM36" s="597" t="str">
        <f t="shared" si="0"/>
        <v/>
      </c>
      <c r="AN36" s="597"/>
      <c r="AO36" s="598"/>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10</v>
      </c>
      <c r="BX36" s="597"/>
      <c r="BY36" s="598" t="str">
        <f>IF('各会計、関係団体の財政状況及び健全化判断比率'!B70="","",'各会計、関係団体の財政状況及び健全化判断比率'!B70)</f>
        <v>可児市・御嵩町中学校組合</v>
      </c>
      <c r="BZ36" s="598"/>
      <c r="CA36" s="598"/>
      <c r="CB36" s="598"/>
      <c r="CC36" s="598"/>
      <c r="CD36" s="598"/>
      <c r="CE36" s="598"/>
      <c r="CF36" s="598"/>
      <c r="CG36" s="598"/>
      <c r="CH36" s="598"/>
      <c r="CI36" s="598"/>
      <c r="CJ36" s="598"/>
      <c r="CK36" s="598"/>
      <c r="CL36" s="598"/>
      <c r="CM36" s="598"/>
      <c r="CN36" s="177"/>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f t="shared" si="4"/>
        <v>5</v>
      </c>
      <c r="V37" s="597"/>
      <c r="W37" s="598" t="str">
        <f>IF('各会計、関係団体の財政状況及び健全化判断比率'!B31="","",'各会計、関係団体の財政状況及び健全化判断比率'!B31)</f>
        <v>介護保険特別会計（介護サービス事業勘定）</v>
      </c>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11</v>
      </c>
      <c r="BX37" s="597"/>
      <c r="BY37" s="598" t="str">
        <f>IF('各会計、関係団体の財政状況及び健全化判断比率'!B71="","",'各会計、関係団体の財政状況及び健全化判断比率'!B71)</f>
        <v>岐阜県市町村会館組合</v>
      </c>
      <c r="BZ37" s="598"/>
      <c r="CA37" s="598"/>
      <c r="CB37" s="598"/>
      <c r="CC37" s="598"/>
      <c r="CD37" s="598"/>
      <c r="CE37" s="598"/>
      <c r="CF37" s="598"/>
      <c r="CG37" s="598"/>
      <c r="CH37" s="598"/>
      <c r="CI37" s="598"/>
      <c r="CJ37" s="598"/>
      <c r="CK37" s="598"/>
      <c r="CL37" s="598"/>
      <c r="CM37" s="598"/>
      <c r="CN37" s="17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12</v>
      </c>
      <c r="BX38" s="597"/>
      <c r="BY38" s="598" t="str">
        <f>IF('各会計、関係団体の財政状況及び健全化判断比率'!B72="","",'各会計、関係団体の財政状況及び健全化判断比率'!B72)</f>
        <v>岐阜県市町村職員退職手当組合</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13</v>
      </c>
      <c r="BX39" s="597"/>
      <c r="BY39" s="598" t="str">
        <f>IF('各会計、関係団体の財政状況及び健全化判断比率'!B73="","",'各会計、関係団体の財政状況及び健全化判断比率'!B73)</f>
        <v>可茂消防事務組合</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14</v>
      </c>
      <c r="BX40" s="597"/>
      <c r="BY40" s="598" t="str">
        <f>IF('各会計、関係団体の財政状況及び健全化判断比率'!B74="","",'各会計、関係団体の財政状況及び健全化判断比率'!B74)</f>
        <v>後期高齢者医療連合(一般会計分)</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f t="shared" si="2"/>
        <v>15</v>
      </c>
      <c r="BX41" s="597"/>
      <c r="BY41" s="598" t="str">
        <f>IF('各会計、関係団体の財政状況及び健全化判断比率'!B75="","",'各会計、関係団体の財政状況及び健全化判断比率'!B75)</f>
        <v>後期高齢者医療連合(特別会計分)</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f t="shared" si="2"/>
        <v>16</v>
      </c>
      <c r="BX42" s="597"/>
      <c r="BY42" s="598" t="str">
        <f>IF('各会計、関係団体の財政状況及び健全化判断比率'!B76="","",'各会計、関係団体の財政状況及び健全化判断比率'!B76)</f>
        <v>可茂公設地方卸売市場組合</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YbrhhIbaolB9C2bOTnQ6YejMqQ5SbWmWBkokQ0Bp+wWm8qkzhJi0EW22VvxUMhQmnu559Qm9RTh+7gyRKKbDQ==" saltValue="aFQQIuEFop5QjbULtUDR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219</v>
      </c>
      <c r="DI1" s="603"/>
      <c r="DJ1" s="603"/>
      <c r="DK1" s="603"/>
      <c r="DL1" s="603"/>
      <c r="DM1" s="603"/>
      <c r="DN1" s="604"/>
      <c r="DO1" s="210"/>
      <c r="DP1" s="602" t="s">
        <v>220</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221</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2403340</v>
      </c>
      <c r="S5" s="613"/>
      <c r="T5" s="613"/>
      <c r="U5" s="613"/>
      <c r="V5" s="613"/>
      <c r="W5" s="613"/>
      <c r="X5" s="613"/>
      <c r="Y5" s="614"/>
      <c r="Z5" s="615">
        <v>26.2</v>
      </c>
      <c r="AA5" s="615"/>
      <c r="AB5" s="615"/>
      <c r="AC5" s="615"/>
      <c r="AD5" s="616">
        <v>2403340</v>
      </c>
      <c r="AE5" s="616"/>
      <c r="AF5" s="616"/>
      <c r="AG5" s="616"/>
      <c r="AH5" s="616"/>
      <c r="AI5" s="616"/>
      <c r="AJ5" s="616"/>
      <c r="AK5" s="616"/>
      <c r="AL5" s="617">
        <v>47.9</v>
      </c>
      <c r="AM5" s="618"/>
      <c r="AN5" s="618"/>
      <c r="AO5" s="619"/>
      <c r="AP5" s="609" t="s">
        <v>233</v>
      </c>
      <c r="AQ5" s="610"/>
      <c r="AR5" s="610"/>
      <c r="AS5" s="610"/>
      <c r="AT5" s="610"/>
      <c r="AU5" s="610"/>
      <c r="AV5" s="610"/>
      <c r="AW5" s="610"/>
      <c r="AX5" s="610"/>
      <c r="AY5" s="610"/>
      <c r="AZ5" s="610"/>
      <c r="BA5" s="610"/>
      <c r="BB5" s="610"/>
      <c r="BC5" s="610"/>
      <c r="BD5" s="610"/>
      <c r="BE5" s="610"/>
      <c r="BF5" s="611"/>
      <c r="BG5" s="623">
        <v>2403041</v>
      </c>
      <c r="BH5" s="624"/>
      <c r="BI5" s="624"/>
      <c r="BJ5" s="624"/>
      <c r="BK5" s="624"/>
      <c r="BL5" s="624"/>
      <c r="BM5" s="624"/>
      <c r="BN5" s="625"/>
      <c r="BO5" s="626">
        <v>100</v>
      </c>
      <c r="BP5" s="626"/>
      <c r="BQ5" s="626"/>
      <c r="BR5" s="626"/>
      <c r="BS5" s="627" t="s">
        <v>149</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87837</v>
      </c>
      <c r="S6" s="624"/>
      <c r="T6" s="624"/>
      <c r="U6" s="624"/>
      <c r="V6" s="624"/>
      <c r="W6" s="624"/>
      <c r="X6" s="624"/>
      <c r="Y6" s="625"/>
      <c r="Z6" s="626">
        <v>1</v>
      </c>
      <c r="AA6" s="626"/>
      <c r="AB6" s="626"/>
      <c r="AC6" s="626"/>
      <c r="AD6" s="627">
        <v>87837</v>
      </c>
      <c r="AE6" s="627"/>
      <c r="AF6" s="627"/>
      <c r="AG6" s="627"/>
      <c r="AH6" s="627"/>
      <c r="AI6" s="627"/>
      <c r="AJ6" s="627"/>
      <c r="AK6" s="627"/>
      <c r="AL6" s="628">
        <v>1.7</v>
      </c>
      <c r="AM6" s="629"/>
      <c r="AN6" s="629"/>
      <c r="AO6" s="630"/>
      <c r="AP6" s="620" t="s">
        <v>238</v>
      </c>
      <c r="AQ6" s="621"/>
      <c r="AR6" s="621"/>
      <c r="AS6" s="621"/>
      <c r="AT6" s="621"/>
      <c r="AU6" s="621"/>
      <c r="AV6" s="621"/>
      <c r="AW6" s="621"/>
      <c r="AX6" s="621"/>
      <c r="AY6" s="621"/>
      <c r="AZ6" s="621"/>
      <c r="BA6" s="621"/>
      <c r="BB6" s="621"/>
      <c r="BC6" s="621"/>
      <c r="BD6" s="621"/>
      <c r="BE6" s="621"/>
      <c r="BF6" s="622"/>
      <c r="BG6" s="623">
        <v>2403041</v>
      </c>
      <c r="BH6" s="624"/>
      <c r="BI6" s="624"/>
      <c r="BJ6" s="624"/>
      <c r="BK6" s="624"/>
      <c r="BL6" s="624"/>
      <c r="BM6" s="624"/>
      <c r="BN6" s="625"/>
      <c r="BO6" s="626">
        <v>100</v>
      </c>
      <c r="BP6" s="626"/>
      <c r="BQ6" s="626"/>
      <c r="BR6" s="626"/>
      <c r="BS6" s="627" t="s">
        <v>239</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74030</v>
      </c>
      <c r="CS6" s="624"/>
      <c r="CT6" s="624"/>
      <c r="CU6" s="624"/>
      <c r="CV6" s="624"/>
      <c r="CW6" s="624"/>
      <c r="CX6" s="624"/>
      <c r="CY6" s="625"/>
      <c r="CZ6" s="617">
        <v>0.8</v>
      </c>
      <c r="DA6" s="618"/>
      <c r="DB6" s="618"/>
      <c r="DC6" s="634"/>
      <c r="DD6" s="632" t="s">
        <v>149</v>
      </c>
      <c r="DE6" s="624"/>
      <c r="DF6" s="624"/>
      <c r="DG6" s="624"/>
      <c r="DH6" s="624"/>
      <c r="DI6" s="624"/>
      <c r="DJ6" s="624"/>
      <c r="DK6" s="624"/>
      <c r="DL6" s="624"/>
      <c r="DM6" s="624"/>
      <c r="DN6" s="624"/>
      <c r="DO6" s="624"/>
      <c r="DP6" s="625"/>
      <c r="DQ6" s="632">
        <v>74030</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852</v>
      </c>
      <c r="S7" s="624"/>
      <c r="T7" s="624"/>
      <c r="U7" s="624"/>
      <c r="V7" s="624"/>
      <c r="W7" s="624"/>
      <c r="X7" s="624"/>
      <c r="Y7" s="625"/>
      <c r="Z7" s="626">
        <v>0</v>
      </c>
      <c r="AA7" s="626"/>
      <c r="AB7" s="626"/>
      <c r="AC7" s="626"/>
      <c r="AD7" s="627">
        <v>852</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953018</v>
      </c>
      <c r="BH7" s="624"/>
      <c r="BI7" s="624"/>
      <c r="BJ7" s="624"/>
      <c r="BK7" s="624"/>
      <c r="BL7" s="624"/>
      <c r="BM7" s="624"/>
      <c r="BN7" s="625"/>
      <c r="BO7" s="626">
        <v>39.700000000000003</v>
      </c>
      <c r="BP7" s="626"/>
      <c r="BQ7" s="626"/>
      <c r="BR7" s="626"/>
      <c r="BS7" s="627" t="s">
        <v>149</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1600042</v>
      </c>
      <c r="CS7" s="624"/>
      <c r="CT7" s="624"/>
      <c r="CU7" s="624"/>
      <c r="CV7" s="624"/>
      <c r="CW7" s="624"/>
      <c r="CX7" s="624"/>
      <c r="CY7" s="625"/>
      <c r="CZ7" s="626">
        <v>18</v>
      </c>
      <c r="DA7" s="626"/>
      <c r="DB7" s="626"/>
      <c r="DC7" s="626"/>
      <c r="DD7" s="632">
        <v>209285</v>
      </c>
      <c r="DE7" s="624"/>
      <c r="DF7" s="624"/>
      <c r="DG7" s="624"/>
      <c r="DH7" s="624"/>
      <c r="DI7" s="624"/>
      <c r="DJ7" s="624"/>
      <c r="DK7" s="624"/>
      <c r="DL7" s="624"/>
      <c r="DM7" s="624"/>
      <c r="DN7" s="624"/>
      <c r="DO7" s="624"/>
      <c r="DP7" s="625"/>
      <c r="DQ7" s="632">
        <v>1269948</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12574</v>
      </c>
      <c r="S8" s="624"/>
      <c r="T8" s="624"/>
      <c r="U8" s="624"/>
      <c r="V8" s="624"/>
      <c r="W8" s="624"/>
      <c r="X8" s="624"/>
      <c r="Y8" s="625"/>
      <c r="Z8" s="626">
        <v>0.1</v>
      </c>
      <c r="AA8" s="626"/>
      <c r="AB8" s="626"/>
      <c r="AC8" s="626"/>
      <c r="AD8" s="627">
        <v>12574</v>
      </c>
      <c r="AE8" s="627"/>
      <c r="AF8" s="627"/>
      <c r="AG8" s="627"/>
      <c r="AH8" s="627"/>
      <c r="AI8" s="627"/>
      <c r="AJ8" s="627"/>
      <c r="AK8" s="627"/>
      <c r="AL8" s="628">
        <v>0.3</v>
      </c>
      <c r="AM8" s="629"/>
      <c r="AN8" s="629"/>
      <c r="AO8" s="630"/>
      <c r="AP8" s="620" t="s">
        <v>245</v>
      </c>
      <c r="AQ8" s="621"/>
      <c r="AR8" s="621"/>
      <c r="AS8" s="621"/>
      <c r="AT8" s="621"/>
      <c r="AU8" s="621"/>
      <c r="AV8" s="621"/>
      <c r="AW8" s="621"/>
      <c r="AX8" s="621"/>
      <c r="AY8" s="621"/>
      <c r="AZ8" s="621"/>
      <c r="BA8" s="621"/>
      <c r="BB8" s="621"/>
      <c r="BC8" s="621"/>
      <c r="BD8" s="621"/>
      <c r="BE8" s="621"/>
      <c r="BF8" s="622"/>
      <c r="BG8" s="623">
        <v>33470</v>
      </c>
      <c r="BH8" s="624"/>
      <c r="BI8" s="624"/>
      <c r="BJ8" s="624"/>
      <c r="BK8" s="624"/>
      <c r="BL8" s="624"/>
      <c r="BM8" s="624"/>
      <c r="BN8" s="625"/>
      <c r="BO8" s="626">
        <v>1.4</v>
      </c>
      <c r="BP8" s="626"/>
      <c r="BQ8" s="626"/>
      <c r="BR8" s="626"/>
      <c r="BS8" s="627" t="s">
        <v>149</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2411312</v>
      </c>
      <c r="CS8" s="624"/>
      <c r="CT8" s="624"/>
      <c r="CU8" s="624"/>
      <c r="CV8" s="624"/>
      <c r="CW8" s="624"/>
      <c r="CX8" s="624"/>
      <c r="CY8" s="625"/>
      <c r="CZ8" s="626">
        <v>27.2</v>
      </c>
      <c r="DA8" s="626"/>
      <c r="DB8" s="626"/>
      <c r="DC8" s="626"/>
      <c r="DD8" s="632">
        <v>3272</v>
      </c>
      <c r="DE8" s="624"/>
      <c r="DF8" s="624"/>
      <c r="DG8" s="624"/>
      <c r="DH8" s="624"/>
      <c r="DI8" s="624"/>
      <c r="DJ8" s="624"/>
      <c r="DK8" s="624"/>
      <c r="DL8" s="624"/>
      <c r="DM8" s="624"/>
      <c r="DN8" s="624"/>
      <c r="DO8" s="624"/>
      <c r="DP8" s="625"/>
      <c r="DQ8" s="632">
        <v>1409131</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9286</v>
      </c>
      <c r="S9" s="624"/>
      <c r="T9" s="624"/>
      <c r="U9" s="624"/>
      <c r="V9" s="624"/>
      <c r="W9" s="624"/>
      <c r="X9" s="624"/>
      <c r="Y9" s="625"/>
      <c r="Z9" s="626">
        <v>0.1</v>
      </c>
      <c r="AA9" s="626"/>
      <c r="AB9" s="626"/>
      <c r="AC9" s="626"/>
      <c r="AD9" s="627">
        <v>9286</v>
      </c>
      <c r="AE9" s="627"/>
      <c r="AF9" s="627"/>
      <c r="AG9" s="627"/>
      <c r="AH9" s="627"/>
      <c r="AI9" s="627"/>
      <c r="AJ9" s="627"/>
      <c r="AK9" s="627"/>
      <c r="AL9" s="628">
        <v>0.2</v>
      </c>
      <c r="AM9" s="629"/>
      <c r="AN9" s="629"/>
      <c r="AO9" s="630"/>
      <c r="AP9" s="620" t="s">
        <v>248</v>
      </c>
      <c r="AQ9" s="621"/>
      <c r="AR9" s="621"/>
      <c r="AS9" s="621"/>
      <c r="AT9" s="621"/>
      <c r="AU9" s="621"/>
      <c r="AV9" s="621"/>
      <c r="AW9" s="621"/>
      <c r="AX9" s="621"/>
      <c r="AY9" s="621"/>
      <c r="AZ9" s="621"/>
      <c r="BA9" s="621"/>
      <c r="BB9" s="621"/>
      <c r="BC9" s="621"/>
      <c r="BD9" s="621"/>
      <c r="BE9" s="621"/>
      <c r="BF9" s="622"/>
      <c r="BG9" s="623">
        <v>797866</v>
      </c>
      <c r="BH9" s="624"/>
      <c r="BI9" s="624"/>
      <c r="BJ9" s="624"/>
      <c r="BK9" s="624"/>
      <c r="BL9" s="624"/>
      <c r="BM9" s="624"/>
      <c r="BN9" s="625"/>
      <c r="BO9" s="626">
        <v>33.200000000000003</v>
      </c>
      <c r="BP9" s="626"/>
      <c r="BQ9" s="626"/>
      <c r="BR9" s="626"/>
      <c r="BS9" s="627" t="s">
        <v>149</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585278</v>
      </c>
      <c r="CS9" s="624"/>
      <c r="CT9" s="624"/>
      <c r="CU9" s="624"/>
      <c r="CV9" s="624"/>
      <c r="CW9" s="624"/>
      <c r="CX9" s="624"/>
      <c r="CY9" s="625"/>
      <c r="CZ9" s="626">
        <v>6.6</v>
      </c>
      <c r="DA9" s="626"/>
      <c r="DB9" s="626"/>
      <c r="DC9" s="626"/>
      <c r="DD9" s="632">
        <v>5111</v>
      </c>
      <c r="DE9" s="624"/>
      <c r="DF9" s="624"/>
      <c r="DG9" s="624"/>
      <c r="DH9" s="624"/>
      <c r="DI9" s="624"/>
      <c r="DJ9" s="624"/>
      <c r="DK9" s="624"/>
      <c r="DL9" s="624"/>
      <c r="DM9" s="624"/>
      <c r="DN9" s="624"/>
      <c r="DO9" s="624"/>
      <c r="DP9" s="625"/>
      <c r="DQ9" s="632">
        <v>447197</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149</v>
      </c>
      <c r="S10" s="624"/>
      <c r="T10" s="624"/>
      <c r="U10" s="624"/>
      <c r="V10" s="624"/>
      <c r="W10" s="624"/>
      <c r="X10" s="624"/>
      <c r="Y10" s="625"/>
      <c r="Z10" s="626" t="s">
        <v>239</v>
      </c>
      <c r="AA10" s="626"/>
      <c r="AB10" s="626"/>
      <c r="AC10" s="626"/>
      <c r="AD10" s="627" t="s">
        <v>149</v>
      </c>
      <c r="AE10" s="627"/>
      <c r="AF10" s="627"/>
      <c r="AG10" s="627"/>
      <c r="AH10" s="627"/>
      <c r="AI10" s="627"/>
      <c r="AJ10" s="627"/>
      <c r="AK10" s="627"/>
      <c r="AL10" s="628" t="s">
        <v>149</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53411</v>
      </c>
      <c r="BH10" s="624"/>
      <c r="BI10" s="624"/>
      <c r="BJ10" s="624"/>
      <c r="BK10" s="624"/>
      <c r="BL10" s="624"/>
      <c r="BM10" s="624"/>
      <c r="BN10" s="625"/>
      <c r="BO10" s="626">
        <v>2.2000000000000002</v>
      </c>
      <c r="BP10" s="626"/>
      <c r="BQ10" s="626"/>
      <c r="BR10" s="626"/>
      <c r="BS10" s="627" t="s">
        <v>239</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379</v>
      </c>
      <c r="CS10" s="624"/>
      <c r="CT10" s="624"/>
      <c r="CU10" s="624"/>
      <c r="CV10" s="624"/>
      <c r="CW10" s="624"/>
      <c r="CX10" s="624"/>
      <c r="CY10" s="625"/>
      <c r="CZ10" s="626">
        <v>0</v>
      </c>
      <c r="DA10" s="626"/>
      <c r="DB10" s="626"/>
      <c r="DC10" s="626"/>
      <c r="DD10" s="632" t="s">
        <v>239</v>
      </c>
      <c r="DE10" s="624"/>
      <c r="DF10" s="624"/>
      <c r="DG10" s="624"/>
      <c r="DH10" s="624"/>
      <c r="DI10" s="624"/>
      <c r="DJ10" s="624"/>
      <c r="DK10" s="624"/>
      <c r="DL10" s="624"/>
      <c r="DM10" s="624"/>
      <c r="DN10" s="624"/>
      <c r="DO10" s="624"/>
      <c r="DP10" s="625"/>
      <c r="DQ10" s="632">
        <v>379</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443039</v>
      </c>
      <c r="S11" s="624"/>
      <c r="T11" s="624"/>
      <c r="U11" s="624"/>
      <c r="V11" s="624"/>
      <c r="W11" s="624"/>
      <c r="X11" s="624"/>
      <c r="Y11" s="625"/>
      <c r="Z11" s="628">
        <v>4.8</v>
      </c>
      <c r="AA11" s="629"/>
      <c r="AB11" s="629"/>
      <c r="AC11" s="635"/>
      <c r="AD11" s="632">
        <v>443039</v>
      </c>
      <c r="AE11" s="624"/>
      <c r="AF11" s="624"/>
      <c r="AG11" s="624"/>
      <c r="AH11" s="624"/>
      <c r="AI11" s="624"/>
      <c r="AJ11" s="624"/>
      <c r="AK11" s="625"/>
      <c r="AL11" s="628">
        <v>8.8000000000000007</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68271</v>
      </c>
      <c r="BH11" s="624"/>
      <c r="BI11" s="624"/>
      <c r="BJ11" s="624"/>
      <c r="BK11" s="624"/>
      <c r="BL11" s="624"/>
      <c r="BM11" s="624"/>
      <c r="BN11" s="625"/>
      <c r="BO11" s="626">
        <v>2.8</v>
      </c>
      <c r="BP11" s="626"/>
      <c r="BQ11" s="626"/>
      <c r="BR11" s="626"/>
      <c r="BS11" s="627" t="s">
        <v>239</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146048</v>
      </c>
      <c r="CS11" s="624"/>
      <c r="CT11" s="624"/>
      <c r="CU11" s="624"/>
      <c r="CV11" s="624"/>
      <c r="CW11" s="624"/>
      <c r="CX11" s="624"/>
      <c r="CY11" s="625"/>
      <c r="CZ11" s="626">
        <v>1.6</v>
      </c>
      <c r="DA11" s="626"/>
      <c r="DB11" s="626"/>
      <c r="DC11" s="626"/>
      <c r="DD11" s="632">
        <v>17554</v>
      </c>
      <c r="DE11" s="624"/>
      <c r="DF11" s="624"/>
      <c r="DG11" s="624"/>
      <c r="DH11" s="624"/>
      <c r="DI11" s="624"/>
      <c r="DJ11" s="624"/>
      <c r="DK11" s="624"/>
      <c r="DL11" s="624"/>
      <c r="DM11" s="624"/>
      <c r="DN11" s="624"/>
      <c r="DO11" s="624"/>
      <c r="DP11" s="625"/>
      <c r="DQ11" s="632">
        <v>112424</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v>98821</v>
      </c>
      <c r="S12" s="624"/>
      <c r="T12" s="624"/>
      <c r="U12" s="624"/>
      <c r="V12" s="624"/>
      <c r="W12" s="624"/>
      <c r="X12" s="624"/>
      <c r="Y12" s="625"/>
      <c r="Z12" s="626">
        <v>1.1000000000000001</v>
      </c>
      <c r="AA12" s="626"/>
      <c r="AB12" s="626"/>
      <c r="AC12" s="626"/>
      <c r="AD12" s="627">
        <v>98821</v>
      </c>
      <c r="AE12" s="627"/>
      <c r="AF12" s="627"/>
      <c r="AG12" s="627"/>
      <c r="AH12" s="627"/>
      <c r="AI12" s="627"/>
      <c r="AJ12" s="627"/>
      <c r="AK12" s="627"/>
      <c r="AL12" s="628">
        <v>2</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1261272</v>
      </c>
      <c r="BH12" s="624"/>
      <c r="BI12" s="624"/>
      <c r="BJ12" s="624"/>
      <c r="BK12" s="624"/>
      <c r="BL12" s="624"/>
      <c r="BM12" s="624"/>
      <c r="BN12" s="625"/>
      <c r="BO12" s="626">
        <v>52.5</v>
      </c>
      <c r="BP12" s="626"/>
      <c r="BQ12" s="626"/>
      <c r="BR12" s="626"/>
      <c r="BS12" s="627" t="s">
        <v>149</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124535</v>
      </c>
      <c r="CS12" s="624"/>
      <c r="CT12" s="624"/>
      <c r="CU12" s="624"/>
      <c r="CV12" s="624"/>
      <c r="CW12" s="624"/>
      <c r="CX12" s="624"/>
      <c r="CY12" s="625"/>
      <c r="CZ12" s="626">
        <v>1.4</v>
      </c>
      <c r="DA12" s="626"/>
      <c r="DB12" s="626"/>
      <c r="DC12" s="626"/>
      <c r="DD12" s="632" t="s">
        <v>149</v>
      </c>
      <c r="DE12" s="624"/>
      <c r="DF12" s="624"/>
      <c r="DG12" s="624"/>
      <c r="DH12" s="624"/>
      <c r="DI12" s="624"/>
      <c r="DJ12" s="624"/>
      <c r="DK12" s="624"/>
      <c r="DL12" s="624"/>
      <c r="DM12" s="624"/>
      <c r="DN12" s="624"/>
      <c r="DO12" s="624"/>
      <c r="DP12" s="625"/>
      <c r="DQ12" s="632">
        <v>115336</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149</v>
      </c>
      <c r="S13" s="624"/>
      <c r="T13" s="624"/>
      <c r="U13" s="624"/>
      <c r="V13" s="624"/>
      <c r="W13" s="624"/>
      <c r="X13" s="624"/>
      <c r="Y13" s="625"/>
      <c r="Z13" s="626" t="s">
        <v>239</v>
      </c>
      <c r="AA13" s="626"/>
      <c r="AB13" s="626"/>
      <c r="AC13" s="626"/>
      <c r="AD13" s="627" t="s">
        <v>239</v>
      </c>
      <c r="AE13" s="627"/>
      <c r="AF13" s="627"/>
      <c r="AG13" s="627"/>
      <c r="AH13" s="627"/>
      <c r="AI13" s="627"/>
      <c r="AJ13" s="627"/>
      <c r="AK13" s="627"/>
      <c r="AL13" s="628" t="s">
        <v>239</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1259894</v>
      </c>
      <c r="BH13" s="624"/>
      <c r="BI13" s="624"/>
      <c r="BJ13" s="624"/>
      <c r="BK13" s="624"/>
      <c r="BL13" s="624"/>
      <c r="BM13" s="624"/>
      <c r="BN13" s="625"/>
      <c r="BO13" s="626">
        <v>52.4</v>
      </c>
      <c r="BP13" s="626"/>
      <c r="BQ13" s="626"/>
      <c r="BR13" s="626"/>
      <c r="BS13" s="627" t="s">
        <v>149</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817827</v>
      </c>
      <c r="CS13" s="624"/>
      <c r="CT13" s="624"/>
      <c r="CU13" s="624"/>
      <c r="CV13" s="624"/>
      <c r="CW13" s="624"/>
      <c r="CX13" s="624"/>
      <c r="CY13" s="625"/>
      <c r="CZ13" s="626">
        <v>9.1999999999999993</v>
      </c>
      <c r="DA13" s="626"/>
      <c r="DB13" s="626"/>
      <c r="DC13" s="626"/>
      <c r="DD13" s="632">
        <v>196769</v>
      </c>
      <c r="DE13" s="624"/>
      <c r="DF13" s="624"/>
      <c r="DG13" s="624"/>
      <c r="DH13" s="624"/>
      <c r="DI13" s="624"/>
      <c r="DJ13" s="624"/>
      <c r="DK13" s="624"/>
      <c r="DL13" s="624"/>
      <c r="DM13" s="624"/>
      <c r="DN13" s="624"/>
      <c r="DO13" s="624"/>
      <c r="DP13" s="625"/>
      <c r="DQ13" s="632">
        <v>704491</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t="s">
        <v>239</v>
      </c>
      <c r="S14" s="624"/>
      <c r="T14" s="624"/>
      <c r="U14" s="624"/>
      <c r="V14" s="624"/>
      <c r="W14" s="624"/>
      <c r="X14" s="624"/>
      <c r="Y14" s="625"/>
      <c r="Z14" s="626" t="s">
        <v>149</v>
      </c>
      <c r="AA14" s="626"/>
      <c r="AB14" s="626"/>
      <c r="AC14" s="626"/>
      <c r="AD14" s="627" t="s">
        <v>149</v>
      </c>
      <c r="AE14" s="627"/>
      <c r="AF14" s="627"/>
      <c r="AG14" s="627"/>
      <c r="AH14" s="627"/>
      <c r="AI14" s="627"/>
      <c r="AJ14" s="627"/>
      <c r="AK14" s="627"/>
      <c r="AL14" s="628" t="s">
        <v>149</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66992</v>
      </c>
      <c r="BH14" s="624"/>
      <c r="BI14" s="624"/>
      <c r="BJ14" s="624"/>
      <c r="BK14" s="624"/>
      <c r="BL14" s="624"/>
      <c r="BM14" s="624"/>
      <c r="BN14" s="625"/>
      <c r="BO14" s="626">
        <v>2.8</v>
      </c>
      <c r="BP14" s="626"/>
      <c r="BQ14" s="626"/>
      <c r="BR14" s="626"/>
      <c r="BS14" s="627" t="s">
        <v>149</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1776995</v>
      </c>
      <c r="CS14" s="624"/>
      <c r="CT14" s="624"/>
      <c r="CU14" s="624"/>
      <c r="CV14" s="624"/>
      <c r="CW14" s="624"/>
      <c r="CX14" s="624"/>
      <c r="CY14" s="625"/>
      <c r="CZ14" s="626">
        <v>20</v>
      </c>
      <c r="DA14" s="626"/>
      <c r="DB14" s="626"/>
      <c r="DC14" s="626"/>
      <c r="DD14" s="632">
        <v>1478819</v>
      </c>
      <c r="DE14" s="624"/>
      <c r="DF14" s="624"/>
      <c r="DG14" s="624"/>
      <c r="DH14" s="624"/>
      <c r="DI14" s="624"/>
      <c r="DJ14" s="624"/>
      <c r="DK14" s="624"/>
      <c r="DL14" s="624"/>
      <c r="DM14" s="624"/>
      <c r="DN14" s="624"/>
      <c r="DO14" s="624"/>
      <c r="DP14" s="625"/>
      <c r="DQ14" s="632">
        <v>345067</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149</v>
      </c>
      <c r="S15" s="624"/>
      <c r="T15" s="624"/>
      <c r="U15" s="624"/>
      <c r="V15" s="624"/>
      <c r="W15" s="624"/>
      <c r="X15" s="624"/>
      <c r="Y15" s="625"/>
      <c r="Z15" s="626" t="s">
        <v>149</v>
      </c>
      <c r="AA15" s="626"/>
      <c r="AB15" s="626"/>
      <c r="AC15" s="626"/>
      <c r="AD15" s="627" t="s">
        <v>239</v>
      </c>
      <c r="AE15" s="627"/>
      <c r="AF15" s="627"/>
      <c r="AG15" s="627"/>
      <c r="AH15" s="627"/>
      <c r="AI15" s="627"/>
      <c r="AJ15" s="627"/>
      <c r="AK15" s="627"/>
      <c r="AL15" s="628" t="s">
        <v>149</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121759</v>
      </c>
      <c r="BH15" s="624"/>
      <c r="BI15" s="624"/>
      <c r="BJ15" s="624"/>
      <c r="BK15" s="624"/>
      <c r="BL15" s="624"/>
      <c r="BM15" s="624"/>
      <c r="BN15" s="625"/>
      <c r="BO15" s="626">
        <v>5.0999999999999996</v>
      </c>
      <c r="BP15" s="626"/>
      <c r="BQ15" s="626"/>
      <c r="BR15" s="626"/>
      <c r="BS15" s="627" t="s">
        <v>149</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772916</v>
      </c>
      <c r="CS15" s="624"/>
      <c r="CT15" s="624"/>
      <c r="CU15" s="624"/>
      <c r="CV15" s="624"/>
      <c r="CW15" s="624"/>
      <c r="CX15" s="624"/>
      <c r="CY15" s="625"/>
      <c r="CZ15" s="626">
        <v>8.6999999999999993</v>
      </c>
      <c r="DA15" s="626"/>
      <c r="DB15" s="626"/>
      <c r="DC15" s="626"/>
      <c r="DD15" s="632">
        <v>73502</v>
      </c>
      <c r="DE15" s="624"/>
      <c r="DF15" s="624"/>
      <c r="DG15" s="624"/>
      <c r="DH15" s="624"/>
      <c r="DI15" s="624"/>
      <c r="DJ15" s="624"/>
      <c r="DK15" s="624"/>
      <c r="DL15" s="624"/>
      <c r="DM15" s="624"/>
      <c r="DN15" s="624"/>
      <c r="DO15" s="624"/>
      <c r="DP15" s="625"/>
      <c r="DQ15" s="632">
        <v>652642</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9916</v>
      </c>
      <c r="S16" s="624"/>
      <c r="T16" s="624"/>
      <c r="U16" s="624"/>
      <c r="V16" s="624"/>
      <c r="W16" s="624"/>
      <c r="X16" s="624"/>
      <c r="Y16" s="625"/>
      <c r="Z16" s="626">
        <v>0.1</v>
      </c>
      <c r="AA16" s="626"/>
      <c r="AB16" s="626"/>
      <c r="AC16" s="626"/>
      <c r="AD16" s="627">
        <v>9916</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239</v>
      </c>
      <c r="BP16" s="626"/>
      <c r="BQ16" s="626"/>
      <c r="BR16" s="626"/>
      <c r="BS16" s="627" t="s">
        <v>149</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52177</v>
      </c>
      <c r="CS16" s="624"/>
      <c r="CT16" s="624"/>
      <c r="CU16" s="624"/>
      <c r="CV16" s="624"/>
      <c r="CW16" s="624"/>
      <c r="CX16" s="624"/>
      <c r="CY16" s="625"/>
      <c r="CZ16" s="626">
        <v>0.6</v>
      </c>
      <c r="DA16" s="626"/>
      <c r="DB16" s="626"/>
      <c r="DC16" s="626"/>
      <c r="DD16" s="632" t="s">
        <v>239</v>
      </c>
      <c r="DE16" s="624"/>
      <c r="DF16" s="624"/>
      <c r="DG16" s="624"/>
      <c r="DH16" s="624"/>
      <c r="DI16" s="624"/>
      <c r="DJ16" s="624"/>
      <c r="DK16" s="624"/>
      <c r="DL16" s="624"/>
      <c r="DM16" s="624"/>
      <c r="DN16" s="624"/>
      <c r="DO16" s="624"/>
      <c r="DP16" s="625"/>
      <c r="DQ16" s="632">
        <v>461</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34495</v>
      </c>
      <c r="S17" s="624"/>
      <c r="T17" s="624"/>
      <c r="U17" s="624"/>
      <c r="V17" s="624"/>
      <c r="W17" s="624"/>
      <c r="X17" s="624"/>
      <c r="Y17" s="625"/>
      <c r="Z17" s="626">
        <v>0.4</v>
      </c>
      <c r="AA17" s="626"/>
      <c r="AB17" s="626"/>
      <c r="AC17" s="626"/>
      <c r="AD17" s="627">
        <v>34495</v>
      </c>
      <c r="AE17" s="627"/>
      <c r="AF17" s="627"/>
      <c r="AG17" s="627"/>
      <c r="AH17" s="627"/>
      <c r="AI17" s="627"/>
      <c r="AJ17" s="627"/>
      <c r="AK17" s="627"/>
      <c r="AL17" s="628">
        <v>0.7</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149</v>
      </c>
      <c r="BH17" s="624"/>
      <c r="BI17" s="624"/>
      <c r="BJ17" s="624"/>
      <c r="BK17" s="624"/>
      <c r="BL17" s="624"/>
      <c r="BM17" s="624"/>
      <c r="BN17" s="625"/>
      <c r="BO17" s="626" t="s">
        <v>239</v>
      </c>
      <c r="BP17" s="626"/>
      <c r="BQ17" s="626"/>
      <c r="BR17" s="626"/>
      <c r="BS17" s="627" t="s">
        <v>239</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513029</v>
      </c>
      <c r="CS17" s="624"/>
      <c r="CT17" s="624"/>
      <c r="CU17" s="624"/>
      <c r="CV17" s="624"/>
      <c r="CW17" s="624"/>
      <c r="CX17" s="624"/>
      <c r="CY17" s="625"/>
      <c r="CZ17" s="626">
        <v>5.8</v>
      </c>
      <c r="DA17" s="626"/>
      <c r="DB17" s="626"/>
      <c r="DC17" s="626"/>
      <c r="DD17" s="632" t="s">
        <v>239</v>
      </c>
      <c r="DE17" s="624"/>
      <c r="DF17" s="624"/>
      <c r="DG17" s="624"/>
      <c r="DH17" s="624"/>
      <c r="DI17" s="624"/>
      <c r="DJ17" s="624"/>
      <c r="DK17" s="624"/>
      <c r="DL17" s="624"/>
      <c r="DM17" s="624"/>
      <c r="DN17" s="624"/>
      <c r="DO17" s="624"/>
      <c r="DP17" s="625"/>
      <c r="DQ17" s="632">
        <v>513029</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23069</v>
      </c>
      <c r="S18" s="624"/>
      <c r="T18" s="624"/>
      <c r="U18" s="624"/>
      <c r="V18" s="624"/>
      <c r="W18" s="624"/>
      <c r="X18" s="624"/>
      <c r="Y18" s="625"/>
      <c r="Z18" s="626">
        <v>0.3</v>
      </c>
      <c r="AA18" s="626"/>
      <c r="AB18" s="626"/>
      <c r="AC18" s="626"/>
      <c r="AD18" s="627">
        <v>23069</v>
      </c>
      <c r="AE18" s="627"/>
      <c r="AF18" s="627"/>
      <c r="AG18" s="627"/>
      <c r="AH18" s="627"/>
      <c r="AI18" s="627"/>
      <c r="AJ18" s="627"/>
      <c r="AK18" s="627"/>
      <c r="AL18" s="628">
        <v>0.5</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239</v>
      </c>
      <c r="BH18" s="624"/>
      <c r="BI18" s="624"/>
      <c r="BJ18" s="624"/>
      <c r="BK18" s="624"/>
      <c r="BL18" s="624"/>
      <c r="BM18" s="624"/>
      <c r="BN18" s="625"/>
      <c r="BO18" s="626" t="s">
        <v>149</v>
      </c>
      <c r="BP18" s="626"/>
      <c r="BQ18" s="626"/>
      <c r="BR18" s="626"/>
      <c r="BS18" s="627" t="s">
        <v>239</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149</v>
      </c>
      <c r="CS18" s="624"/>
      <c r="CT18" s="624"/>
      <c r="CU18" s="624"/>
      <c r="CV18" s="624"/>
      <c r="CW18" s="624"/>
      <c r="CX18" s="624"/>
      <c r="CY18" s="625"/>
      <c r="CZ18" s="626" t="s">
        <v>239</v>
      </c>
      <c r="DA18" s="626"/>
      <c r="DB18" s="626"/>
      <c r="DC18" s="626"/>
      <c r="DD18" s="632" t="s">
        <v>149</v>
      </c>
      <c r="DE18" s="624"/>
      <c r="DF18" s="624"/>
      <c r="DG18" s="624"/>
      <c r="DH18" s="624"/>
      <c r="DI18" s="624"/>
      <c r="DJ18" s="624"/>
      <c r="DK18" s="624"/>
      <c r="DL18" s="624"/>
      <c r="DM18" s="624"/>
      <c r="DN18" s="624"/>
      <c r="DO18" s="624"/>
      <c r="DP18" s="625"/>
      <c r="DQ18" s="632" t="s">
        <v>149</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23069</v>
      </c>
      <c r="S19" s="624"/>
      <c r="T19" s="624"/>
      <c r="U19" s="624"/>
      <c r="V19" s="624"/>
      <c r="W19" s="624"/>
      <c r="X19" s="624"/>
      <c r="Y19" s="625"/>
      <c r="Z19" s="626">
        <v>0.3</v>
      </c>
      <c r="AA19" s="626"/>
      <c r="AB19" s="626"/>
      <c r="AC19" s="626"/>
      <c r="AD19" s="627">
        <v>23069</v>
      </c>
      <c r="AE19" s="627"/>
      <c r="AF19" s="627"/>
      <c r="AG19" s="627"/>
      <c r="AH19" s="627"/>
      <c r="AI19" s="627"/>
      <c r="AJ19" s="627"/>
      <c r="AK19" s="627"/>
      <c r="AL19" s="628">
        <v>0.5</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299</v>
      </c>
      <c r="BH19" s="624"/>
      <c r="BI19" s="624"/>
      <c r="BJ19" s="624"/>
      <c r="BK19" s="624"/>
      <c r="BL19" s="624"/>
      <c r="BM19" s="624"/>
      <c r="BN19" s="625"/>
      <c r="BO19" s="626">
        <v>0</v>
      </c>
      <c r="BP19" s="626"/>
      <c r="BQ19" s="626"/>
      <c r="BR19" s="626"/>
      <c r="BS19" s="627" t="s">
        <v>239</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239</v>
      </c>
      <c r="DA19" s="626"/>
      <c r="DB19" s="626"/>
      <c r="DC19" s="626"/>
      <c r="DD19" s="632" t="s">
        <v>149</v>
      </c>
      <c r="DE19" s="624"/>
      <c r="DF19" s="624"/>
      <c r="DG19" s="624"/>
      <c r="DH19" s="624"/>
      <c r="DI19" s="624"/>
      <c r="DJ19" s="624"/>
      <c r="DK19" s="624"/>
      <c r="DL19" s="624"/>
      <c r="DM19" s="624"/>
      <c r="DN19" s="624"/>
      <c r="DO19" s="624"/>
      <c r="DP19" s="625"/>
      <c r="DQ19" s="632" t="s">
        <v>149</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t="s">
        <v>239</v>
      </c>
      <c r="S20" s="624"/>
      <c r="T20" s="624"/>
      <c r="U20" s="624"/>
      <c r="V20" s="624"/>
      <c r="W20" s="624"/>
      <c r="X20" s="624"/>
      <c r="Y20" s="625"/>
      <c r="Z20" s="626" t="s">
        <v>239</v>
      </c>
      <c r="AA20" s="626"/>
      <c r="AB20" s="626"/>
      <c r="AC20" s="626"/>
      <c r="AD20" s="627" t="s">
        <v>239</v>
      </c>
      <c r="AE20" s="627"/>
      <c r="AF20" s="627"/>
      <c r="AG20" s="627"/>
      <c r="AH20" s="627"/>
      <c r="AI20" s="627"/>
      <c r="AJ20" s="627"/>
      <c r="AK20" s="627"/>
      <c r="AL20" s="628" t="s">
        <v>149</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299</v>
      </c>
      <c r="BH20" s="624"/>
      <c r="BI20" s="624"/>
      <c r="BJ20" s="624"/>
      <c r="BK20" s="624"/>
      <c r="BL20" s="624"/>
      <c r="BM20" s="624"/>
      <c r="BN20" s="625"/>
      <c r="BO20" s="626">
        <v>0</v>
      </c>
      <c r="BP20" s="626"/>
      <c r="BQ20" s="626"/>
      <c r="BR20" s="626"/>
      <c r="BS20" s="627" t="s">
        <v>149</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8874568</v>
      </c>
      <c r="CS20" s="624"/>
      <c r="CT20" s="624"/>
      <c r="CU20" s="624"/>
      <c r="CV20" s="624"/>
      <c r="CW20" s="624"/>
      <c r="CX20" s="624"/>
      <c r="CY20" s="625"/>
      <c r="CZ20" s="626">
        <v>100</v>
      </c>
      <c r="DA20" s="626"/>
      <c r="DB20" s="626"/>
      <c r="DC20" s="626"/>
      <c r="DD20" s="632">
        <v>1984312</v>
      </c>
      <c r="DE20" s="624"/>
      <c r="DF20" s="624"/>
      <c r="DG20" s="624"/>
      <c r="DH20" s="624"/>
      <c r="DI20" s="624"/>
      <c r="DJ20" s="624"/>
      <c r="DK20" s="624"/>
      <c r="DL20" s="624"/>
      <c r="DM20" s="624"/>
      <c r="DN20" s="624"/>
      <c r="DO20" s="624"/>
      <c r="DP20" s="625"/>
      <c r="DQ20" s="632">
        <v>5644135</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1859123</v>
      </c>
      <c r="S21" s="624"/>
      <c r="T21" s="624"/>
      <c r="U21" s="624"/>
      <c r="V21" s="624"/>
      <c r="W21" s="624"/>
      <c r="X21" s="624"/>
      <c r="Y21" s="625"/>
      <c r="Z21" s="626">
        <v>20.2</v>
      </c>
      <c r="AA21" s="626"/>
      <c r="AB21" s="626"/>
      <c r="AC21" s="626"/>
      <c r="AD21" s="627">
        <v>1696274</v>
      </c>
      <c r="AE21" s="627"/>
      <c r="AF21" s="627"/>
      <c r="AG21" s="627"/>
      <c r="AH21" s="627"/>
      <c r="AI21" s="627"/>
      <c r="AJ21" s="627"/>
      <c r="AK21" s="627"/>
      <c r="AL21" s="628">
        <v>33.799999999999997</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299</v>
      </c>
      <c r="BH21" s="624"/>
      <c r="BI21" s="624"/>
      <c r="BJ21" s="624"/>
      <c r="BK21" s="624"/>
      <c r="BL21" s="624"/>
      <c r="BM21" s="624"/>
      <c r="BN21" s="625"/>
      <c r="BO21" s="626">
        <v>0</v>
      </c>
      <c r="BP21" s="626"/>
      <c r="BQ21" s="626"/>
      <c r="BR21" s="626"/>
      <c r="BS21" s="627" t="s">
        <v>149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1696274</v>
      </c>
      <c r="S22" s="624"/>
      <c r="T22" s="624"/>
      <c r="U22" s="624"/>
      <c r="V22" s="624"/>
      <c r="W22" s="624"/>
      <c r="X22" s="624"/>
      <c r="Y22" s="625"/>
      <c r="Z22" s="626">
        <v>18.5</v>
      </c>
      <c r="AA22" s="626"/>
      <c r="AB22" s="626"/>
      <c r="AC22" s="626"/>
      <c r="AD22" s="627">
        <v>1696274</v>
      </c>
      <c r="AE22" s="627"/>
      <c r="AF22" s="627"/>
      <c r="AG22" s="627"/>
      <c r="AH22" s="627"/>
      <c r="AI22" s="627"/>
      <c r="AJ22" s="627"/>
      <c r="AK22" s="627"/>
      <c r="AL22" s="628">
        <v>33.799999999999997</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149</v>
      </c>
      <c r="BH22" s="624"/>
      <c r="BI22" s="624"/>
      <c r="BJ22" s="624"/>
      <c r="BK22" s="624"/>
      <c r="BL22" s="624"/>
      <c r="BM22" s="624"/>
      <c r="BN22" s="625"/>
      <c r="BO22" s="626" t="s">
        <v>239</v>
      </c>
      <c r="BP22" s="626"/>
      <c r="BQ22" s="626"/>
      <c r="BR22" s="626"/>
      <c r="BS22" s="627" t="s">
        <v>239</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162849</v>
      </c>
      <c r="S23" s="624"/>
      <c r="T23" s="624"/>
      <c r="U23" s="624"/>
      <c r="V23" s="624"/>
      <c r="W23" s="624"/>
      <c r="X23" s="624"/>
      <c r="Y23" s="625"/>
      <c r="Z23" s="626">
        <v>1.8</v>
      </c>
      <c r="AA23" s="626"/>
      <c r="AB23" s="626"/>
      <c r="AC23" s="626"/>
      <c r="AD23" s="627" t="s">
        <v>239</v>
      </c>
      <c r="AE23" s="627"/>
      <c r="AF23" s="627"/>
      <c r="AG23" s="627"/>
      <c r="AH23" s="627"/>
      <c r="AI23" s="627"/>
      <c r="AJ23" s="627"/>
      <c r="AK23" s="627"/>
      <c r="AL23" s="628" t="s">
        <v>239</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239</v>
      </c>
      <c r="BH23" s="624"/>
      <c r="BI23" s="624"/>
      <c r="BJ23" s="624"/>
      <c r="BK23" s="624"/>
      <c r="BL23" s="624"/>
      <c r="BM23" s="624"/>
      <c r="BN23" s="625"/>
      <c r="BO23" s="626" t="s">
        <v>149</v>
      </c>
      <c r="BP23" s="626"/>
      <c r="BQ23" s="626"/>
      <c r="BR23" s="626"/>
      <c r="BS23" s="627" t="s">
        <v>149</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149</v>
      </c>
      <c r="S24" s="624"/>
      <c r="T24" s="624"/>
      <c r="U24" s="624"/>
      <c r="V24" s="624"/>
      <c r="W24" s="624"/>
      <c r="X24" s="624"/>
      <c r="Y24" s="625"/>
      <c r="Z24" s="626" t="s">
        <v>149</v>
      </c>
      <c r="AA24" s="626"/>
      <c r="AB24" s="626"/>
      <c r="AC24" s="626"/>
      <c r="AD24" s="627" t="s">
        <v>239</v>
      </c>
      <c r="AE24" s="627"/>
      <c r="AF24" s="627"/>
      <c r="AG24" s="627"/>
      <c r="AH24" s="627"/>
      <c r="AI24" s="627"/>
      <c r="AJ24" s="627"/>
      <c r="AK24" s="627"/>
      <c r="AL24" s="628" t="s">
        <v>149</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149</v>
      </c>
      <c r="BH24" s="624"/>
      <c r="BI24" s="624"/>
      <c r="BJ24" s="624"/>
      <c r="BK24" s="624"/>
      <c r="BL24" s="624"/>
      <c r="BM24" s="624"/>
      <c r="BN24" s="625"/>
      <c r="BO24" s="626" t="s">
        <v>239</v>
      </c>
      <c r="BP24" s="626"/>
      <c r="BQ24" s="626"/>
      <c r="BR24" s="626"/>
      <c r="BS24" s="627" t="s">
        <v>149</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3112182</v>
      </c>
      <c r="CS24" s="613"/>
      <c r="CT24" s="613"/>
      <c r="CU24" s="613"/>
      <c r="CV24" s="613"/>
      <c r="CW24" s="613"/>
      <c r="CX24" s="613"/>
      <c r="CY24" s="614"/>
      <c r="CZ24" s="617">
        <v>35.1</v>
      </c>
      <c r="DA24" s="618"/>
      <c r="DB24" s="618"/>
      <c r="DC24" s="634"/>
      <c r="DD24" s="653">
        <v>2222328</v>
      </c>
      <c r="DE24" s="613"/>
      <c r="DF24" s="613"/>
      <c r="DG24" s="613"/>
      <c r="DH24" s="613"/>
      <c r="DI24" s="613"/>
      <c r="DJ24" s="613"/>
      <c r="DK24" s="614"/>
      <c r="DL24" s="653">
        <v>2153952</v>
      </c>
      <c r="DM24" s="613"/>
      <c r="DN24" s="613"/>
      <c r="DO24" s="613"/>
      <c r="DP24" s="613"/>
      <c r="DQ24" s="613"/>
      <c r="DR24" s="613"/>
      <c r="DS24" s="613"/>
      <c r="DT24" s="613"/>
      <c r="DU24" s="613"/>
      <c r="DV24" s="614"/>
      <c r="DW24" s="617">
        <v>42.1</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4982352</v>
      </c>
      <c r="S25" s="624"/>
      <c r="T25" s="624"/>
      <c r="U25" s="624"/>
      <c r="V25" s="624"/>
      <c r="W25" s="624"/>
      <c r="X25" s="624"/>
      <c r="Y25" s="625"/>
      <c r="Z25" s="626">
        <v>54.3</v>
      </c>
      <c r="AA25" s="626"/>
      <c r="AB25" s="626"/>
      <c r="AC25" s="626"/>
      <c r="AD25" s="627">
        <v>4819503</v>
      </c>
      <c r="AE25" s="627"/>
      <c r="AF25" s="627"/>
      <c r="AG25" s="627"/>
      <c r="AH25" s="627"/>
      <c r="AI25" s="627"/>
      <c r="AJ25" s="627"/>
      <c r="AK25" s="627"/>
      <c r="AL25" s="628">
        <v>96</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149</v>
      </c>
      <c r="BH25" s="624"/>
      <c r="BI25" s="624"/>
      <c r="BJ25" s="624"/>
      <c r="BK25" s="624"/>
      <c r="BL25" s="624"/>
      <c r="BM25" s="624"/>
      <c r="BN25" s="625"/>
      <c r="BO25" s="626" t="s">
        <v>149</v>
      </c>
      <c r="BP25" s="626"/>
      <c r="BQ25" s="626"/>
      <c r="BR25" s="626"/>
      <c r="BS25" s="627" t="s">
        <v>149</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1309943</v>
      </c>
      <c r="CS25" s="654"/>
      <c r="CT25" s="654"/>
      <c r="CU25" s="654"/>
      <c r="CV25" s="654"/>
      <c r="CW25" s="654"/>
      <c r="CX25" s="654"/>
      <c r="CY25" s="655"/>
      <c r="CZ25" s="628">
        <v>14.8</v>
      </c>
      <c r="DA25" s="656"/>
      <c r="DB25" s="656"/>
      <c r="DC25" s="658"/>
      <c r="DD25" s="632">
        <v>1197253</v>
      </c>
      <c r="DE25" s="654"/>
      <c r="DF25" s="654"/>
      <c r="DG25" s="654"/>
      <c r="DH25" s="654"/>
      <c r="DI25" s="654"/>
      <c r="DJ25" s="654"/>
      <c r="DK25" s="655"/>
      <c r="DL25" s="632">
        <v>1194498</v>
      </c>
      <c r="DM25" s="654"/>
      <c r="DN25" s="654"/>
      <c r="DO25" s="654"/>
      <c r="DP25" s="654"/>
      <c r="DQ25" s="654"/>
      <c r="DR25" s="654"/>
      <c r="DS25" s="654"/>
      <c r="DT25" s="654"/>
      <c r="DU25" s="654"/>
      <c r="DV25" s="655"/>
      <c r="DW25" s="628">
        <v>23.3</v>
      </c>
      <c r="DX25" s="656"/>
      <c r="DY25" s="656"/>
      <c r="DZ25" s="656"/>
      <c r="EA25" s="656"/>
      <c r="EB25" s="656"/>
      <c r="EC25" s="657"/>
    </row>
    <row r="26" spans="2:133" ht="11.25" customHeight="1" x14ac:dyDescent="0.15">
      <c r="B26" s="620" t="s">
        <v>301</v>
      </c>
      <c r="C26" s="621"/>
      <c r="D26" s="621"/>
      <c r="E26" s="621"/>
      <c r="F26" s="621"/>
      <c r="G26" s="621"/>
      <c r="H26" s="621"/>
      <c r="I26" s="621"/>
      <c r="J26" s="621"/>
      <c r="K26" s="621"/>
      <c r="L26" s="621"/>
      <c r="M26" s="621"/>
      <c r="N26" s="621"/>
      <c r="O26" s="621"/>
      <c r="P26" s="621"/>
      <c r="Q26" s="622"/>
      <c r="R26" s="623">
        <v>957</v>
      </c>
      <c r="S26" s="624"/>
      <c r="T26" s="624"/>
      <c r="U26" s="624"/>
      <c r="V26" s="624"/>
      <c r="W26" s="624"/>
      <c r="X26" s="624"/>
      <c r="Y26" s="625"/>
      <c r="Z26" s="626">
        <v>0</v>
      </c>
      <c r="AA26" s="626"/>
      <c r="AB26" s="626"/>
      <c r="AC26" s="626"/>
      <c r="AD26" s="627">
        <v>957</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149</v>
      </c>
      <c r="BP26" s="626"/>
      <c r="BQ26" s="626"/>
      <c r="BR26" s="626"/>
      <c r="BS26" s="627" t="s">
        <v>149</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703907</v>
      </c>
      <c r="CS26" s="624"/>
      <c r="CT26" s="624"/>
      <c r="CU26" s="624"/>
      <c r="CV26" s="624"/>
      <c r="CW26" s="624"/>
      <c r="CX26" s="624"/>
      <c r="CY26" s="625"/>
      <c r="CZ26" s="628">
        <v>7.9</v>
      </c>
      <c r="DA26" s="656"/>
      <c r="DB26" s="656"/>
      <c r="DC26" s="658"/>
      <c r="DD26" s="632">
        <v>639152</v>
      </c>
      <c r="DE26" s="624"/>
      <c r="DF26" s="624"/>
      <c r="DG26" s="624"/>
      <c r="DH26" s="624"/>
      <c r="DI26" s="624"/>
      <c r="DJ26" s="624"/>
      <c r="DK26" s="625"/>
      <c r="DL26" s="632" t="s">
        <v>239</v>
      </c>
      <c r="DM26" s="624"/>
      <c r="DN26" s="624"/>
      <c r="DO26" s="624"/>
      <c r="DP26" s="624"/>
      <c r="DQ26" s="624"/>
      <c r="DR26" s="624"/>
      <c r="DS26" s="624"/>
      <c r="DT26" s="624"/>
      <c r="DU26" s="624"/>
      <c r="DV26" s="625"/>
      <c r="DW26" s="628" t="s">
        <v>239</v>
      </c>
      <c r="DX26" s="656"/>
      <c r="DY26" s="656"/>
      <c r="DZ26" s="656"/>
      <c r="EA26" s="656"/>
      <c r="EB26" s="656"/>
      <c r="EC26" s="657"/>
    </row>
    <row r="27" spans="2:133" ht="11.25" customHeight="1" x14ac:dyDescent="0.15">
      <c r="B27" s="620" t="s">
        <v>304</v>
      </c>
      <c r="C27" s="621"/>
      <c r="D27" s="621"/>
      <c r="E27" s="621"/>
      <c r="F27" s="621"/>
      <c r="G27" s="621"/>
      <c r="H27" s="621"/>
      <c r="I27" s="621"/>
      <c r="J27" s="621"/>
      <c r="K27" s="621"/>
      <c r="L27" s="621"/>
      <c r="M27" s="621"/>
      <c r="N27" s="621"/>
      <c r="O27" s="621"/>
      <c r="P27" s="621"/>
      <c r="Q27" s="622"/>
      <c r="R27" s="623">
        <v>28756</v>
      </c>
      <c r="S27" s="624"/>
      <c r="T27" s="624"/>
      <c r="U27" s="624"/>
      <c r="V27" s="624"/>
      <c r="W27" s="624"/>
      <c r="X27" s="624"/>
      <c r="Y27" s="625"/>
      <c r="Z27" s="626">
        <v>0.3</v>
      </c>
      <c r="AA27" s="626"/>
      <c r="AB27" s="626"/>
      <c r="AC27" s="626"/>
      <c r="AD27" s="627" t="s">
        <v>149</v>
      </c>
      <c r="AE27" s="627"/>
      <c r="AF27" s="627"/>
      <c r="AG27" s="627"/>
      <c r="AH27" s="627"/>
      <c r="AI27" s="627"/>
      <c r="AJ27" s="627"/>
      <c r="AK27" s="627"/>
      <c r="AL27" s="628" t="s">
        <v>149</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2403340</v>
      </c>
      <c r="BH27" s="624"/>
      <c r="BI27" s="624"/>
      <c r="BJ27" s="624"/>
      <c r="BK27" s="624"/>
      <c r="BL27" s="624"/>
      <c r="BM27" s="624"/>
      <c r="BN27" s="625"/>
      <c r="BO27" s="626">
        <v>100</v>
      </c>
      <c r="BP27" s="626"/>
      <c r="BQ27" s="626"/>
      <c r="BR27" s="626"/>
      <c r="BS27" s="627" t="s">
        <v>149</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1289210</v>
      </c>
      <c r="CS27" s="654"/>
      <c r="CT27" s="654"/>
      <c r="CU27" s="654"/>
      <c r="CV27" s="654"/>
      <c r="CW27" s="654"/>
      <c r="CX27" s="654"/>
      <c r="CY27" s="655"/>
      <c r="CZ27" s="628">
        <v>14.5</v>
      </c>
      <c r="DA27" s="656"/>
      <c r="DB27" s="656"/>
      <c r="DC27" s="658"/>
      <c r="DD27" s="632">
        <v>512046</v>
      </c>
      <c r="DE27" s="654"/>
      <c r="DF27" s="654"/>
      <c r="DG27" s="654"/>
      <c r="DH27" s="654"/>
      <c r="DI27" s="654"/>
      <c r="DJ27" s="654"/>
      <c r="DK27" s="655"/>
      <c r="DL27" s="632">
        <v>446425</v>
      </c>
      <c r="DM27" s="654"/>
      <c r="DN27" s="654"/>
      <c r="DO27" s="654"/>
      <c r="DP27" s="654"/>
      <c r="DQ27" s="654"/>
      <c r="DR27" s="654"/>
      <c r="DS27" s="654"/>
      <c r="DT27" s="654"/>
      <c r="DU27" s="654"/>
      <c r="DV27" s="655"/>
      <c r="DW27" s="628">
        <v>8.6999999999999993</v>
      </c>
      <c r="DX27" s="656"/>
      <c r="DY27" s="656"/>
      <c r="DZ27" s="656"/>
      <c r="EA27" s="656"/>
      <c r="EB27" s="656"/>
      <c r="EC27" s="657"/>
    </row>
    <row r="28" spans="2:133" ht="11.25" customHeight="1" x14ac:dyDescent="0.15">
      <c r="B28" s="620" t="s">
        <v>307</v>
      </c>
      <c r="C28" s="621"/>
      <c r="D28" s="621"/>
      <c r="E28" s="621"/>
      <c r="F28" s="621"/>
      <c r="G28" s="621"/>
      <c r="H28" s="621"/>
      <c r="I28" s="621"/>
      <c r="J28" s="621"/>
      <c r="K28" s="621"/>
      <c r="L28" s="621"/>
      <c r="M28" s="621"/>
      <c r="N28" s="621"/>
      <c r="O28" s="621"/>
      <c r="P28" s="621"/>
      <c r="Q28" s="622"/>
      <c r="R28" s="623">
        <v>37713</v>
      </c>
      <c r="S28" s="624"/>
      <c r="T28" s="624"/>
      <c r="U28" s="624"/>
      <c r="V28" s="624"/>
      <c r="W28" s="624"/>
      <c r="X28" s="624"/>
      <c r="Y28" s="625"/>
      <c r="Z28" s="626">
        <v>0.4</v>
      </c>
      <c r="AA28" s="626"/>
      <c r="AB28" s="626"/>
      <c r="AC28" s="626"/>
      <c r="AD28" s="627">
        <v>12539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513029</v>
      </c>
      <c r="CS28" s="624"/>
      <c r="CT28" s="624"/>
      <c r="CU28" s="624"/>
      <c r="CV28" s="624"/>
      <c r="CW28" s="624"/>
      <c r="CX28" s="624"/>
      <c r="CY28" s="625"/>
      <c r="CZ28" s="628">
        <v>5.8</v>
      </c>
      <c r="DA28" s="656"/>
      <c r="DB28" s="656"/>
      <c r="DC28" s="658"/>
      <c r="DD28" s="632">
        <v>513029</v>
      </c>
      <c r="DE28" s="624"/>
      <c r="DF28" s="624"/>
      <c r="DG28" s="624"/>
      <c r="DH28" s="624"/>
      <c r="DI28" s="624"/>
      <c r="DJ28" s="624"/>
      <c r="DK28" s="625"/>
      <c r="DL28" s="632">
        <v>513029</v>
      </c>
      <c r="DM28" s="624"/>
      <c r="DN28" s="624"/>
      <c r="DO28" s="624"/>
      <c r="DP28" s="624"/>
      <c r="DQ28" s="624"/>
      <c r="DR28" s="624"/>
      <c r="DS28" s="624"/>
      <c r="DT28" s="624"/>
      <c r="DU28" s="624"/>
      <c r="DV28" s="625"/>
      <c r="DW28" s="628">
        <v>10</v>
      </c>
      <c r="DX28" s="656"/>
      <c r="DY28" s="656"/>
      <c r="DZ28" s="656"/>
      <c r="EA28" s="656"/>
      <c r="EB28" s="656"/>
      <c r="EC28" s="657"/>
    </row>
    <row r="29" spans="2:133" ht="11.25" customHeight="1" x14ac:dyDescent="0.15">
      <c r="B29" s="620" t="s">
        <v>309</v>
      </c>
      <c r="C29" s="621"/>
      <c r="D29" s="621"/>
      <c r="E29" s="621"/>
      <c r="F29" s="621"/>
      <c r="G29" s="621"/>
      <c r="H29" s="621"/>
      <c r="I29" s="621"/>
      <c r="J29" s="621"/>
      <c r="K29" s="621"/>
      <c r="L29" s="621"/>
      <c r="M29" s="621"/>
      <c r="N29" s="621"/>
      <c r="O29" s="621"/>
      <c r="P29" s="621"/>
      <c r="Q29" s="622"/>
      <c r="R29" s="623">
        <v>42301</v>
      </c>
      <c r="S29" s="624"/>
      <c r="T29" s="624"/>
      <c r="U29" s="624"/>
      <c r="V29" s="624"/>
      <c r="W29" s="624"/>
      <c r="X29" s="624"/>
      <c r="Y29" s="625"/>
      <c r="Z29" s="626">
        <v>0.5</v>
      </c>
      <c r="AA29" s="626"/>
      <c r="AB29" s="626"/>
      <c r="AC29" s="626"/>
      <c r="AD29" s="627" t="s">
        <v>239</v>
      </c>
      <c r="AE29" s="627"/>
      <c r="AF29" s="627"/>
      <c r="AG29" s="627"/>
      <c r="AH29" s="627"/>
      <c r="AI29" s="627"/>
      <c r="AJ29" s="627"/>
      <c r="AK29" s="627"/>
      <c r="AL29" s="628" t="s">
        <v>239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513029</v>
      </c>
      <c r="CS29" s="654"/>
      <c r="CT29" s="654"/>
      <c r="CU29" s="654"/>
      <c r="CV29" s="654"/>
      <c r="CW29" s="654"/>
      <c r="CX29" s="654"/>
      <c r="CY29" s="655"/>
      <c r="CZ29" s="628">
        <v>5.8</v>
      </c>
      <c r="DA29" s="656"/>
      <c r="DB29" s="656"/>
      <c r="DC29" s="658"/>
      <c r="DD29" s="632">
        <v>513029</v>
      </c>
      <c r="DE29" s="654"/>
      <c r="DF29" s="654"/>
      <c r="DG29" s="654"/>
      <c r="DH29" s="654"/>
      <c r="DI29" s="654"/>
      <c r="DJ29" s="654"/>
      <c r="DK29" s="655"/>
      <c r="DL29" s="632">
        <v>513029</v>
      </c>
      <c r="DM29" s="654"/>
      <c r="DN29" s="654"/>
      <c r="DO29" s="654"/>
      <c r="DP29" s="654"/>
      <c r="DQ29" s="654"/>
      <c r="DR29" s="654"/>
      <c r="DS29" s="654"/>
      <c r="DT29" s="654"/>
      <c r="DU29" s="654"/>
      <c r="DV29" s="655"/>
      <c r="DW29" s="628">
        <v>10</v>
      </c>
      <c r="DX29" s="656"/>
      <c r="DY29" s="656"/>
      <c r="DZ29" s="656"/>
      <c r="EA29" s="656"/>
      <c r="EB29" s="656"/>
      <c r="EC29" s="657"/>
    </row>
    <row r="30" spans="2:133" ht="11.25" customHeight="1" x14ac:dyDescent="0.15">
      <c r="B30" s="620" t="s">
        <v>312</v>
      </c>
      <c r="C30" s="621"/>
      <c r="D30" s="621"/>
      <c r="E30" s="621"/>
      <c r="F30" s="621"/>
      <c r="G30" s="621"/>
      <c r="H30" s="621"/>
      <c r="I30" s="621"/>
      <c r="J30" s="621"/>
      <c r="K30" s="621"/>
      <c r="L30" s="621"/>
      <c r="M30" s="621"/>
      <c r="N30" s="621"/>
      <c r="O30" s="621"/>
      <c r="P30" s="621"/>
      <c r="Q30" s="622"/>
      <c r="R30" s="623">
        <v>1030861</v>
      </c>
      <c r="S30" s="624"/>
      <c r="T30" s="624"/>
      <c r="U30" s="624"/>
      <c r="V30" s="624"/>
      <c r="W30" s="624"/>
      <c r="X30" s="624"/>
      <c r="Y30" s="625"/>
      <c r="Z30" s="626">
        <v>11.2</v>
      </c>
      <c r="AA30" s="626"/>
      <c r="AB30" s="626"/>
      <c r="AC30" s="626"/>
      <c r="AD30" s="627" t="s">
        <v>149</v>
      </c>
      <c r="AE30" s="627"/>
      <c r="AF30" s="627"/>
      <c r="AG30" s="627"/>
      <c r="AH30" s="627"/>
      <c r="AI30" s="627"/>
      <c r="AJ30" s="627"/>
      <c r="AK30" s="627"/>
      <c r="AL30" s="628" t="s">
        <v>239</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498798</v>
      </c>
      <c r="CS30" s="624"/>
      <c r="CT30" s="624"/>
      <c r="CU30" s="624"/>
      <c r="CV30" s="624"/>
      <c r="CW30" s="624"/>
      <c r="CX30" s="624"/>
      <c r="CY30" s="625"/>
      <c r="CZ30" s="628">
        <v>5.6</v>
      </c>
      <c r="DA30" s="656"/>
      <c r="DB30" s="656"/>
      <c r="DC30" s="658"/>
      <c r="DD30" s="632">
        <v>498798</v>
      </c>
      <c r="DE30" s="624"/>
      <c r="DF30" s="624"/>
      <c r="DG30" s="624"/>
      <c r="DH30" s="624"/>
      <c r="DI30" s="624"/>
      <c r="DJ30" s="624"/>
      <c r="DK30" s="625"/>
      <c r="DL30" s="632">
        <v>498798</v>
      </c>
      <c r="DM30" s="624"/>
      <c r="DN30" s="624"/>
      <c r="DO30" s="624"/>
      <c r="DP30" s="624"/>
      <c r="DQ30" s="624"/>
      <c r="DR30" s="624"/>
      <c r="DS30" s="624"/>
      <c r="DT30" s="624"/>
      <c r="DU30" s="624"/>
      <c r="DV30" s="625"/>
      <c r="DW30" s="628">
        <v>9.6999999999999993</v>
      </c>
      <c r="DX30" s="656"/>
      <c r="DY30" s="656"/>
      <c r="DZ30" s="656"/>
      <c r="EA30" s="656"/>
      <c r="EB30" s="656"/>
      <c r="EC30" s="657"/>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149</v>
      </c>
      <c r="S31" s="624"/>
      <c r="T31" s="624"/>
      <c r="U31" s="624"/>
      <c r="V31" s="624"/>
      <c r="W31" s="624"/>
      <c r="X31" s="624"/>
      <c r="Y31" s="625"/>
      <c r="Z31" s="626" t="s">
        <v>239</v>
      </c>
      <c r="AA31" s="626"/>
      <c r="AB31" s="626"/>
      <c r="AC31" s="626"/>
      <c r="AD31" s="627" t="s">
        <v>239</v>
      </c>
      <c r="AE31" s="627"/>
      <c r="AF31" s="627"/>
      <c r="AG31" s="627"/>
      <c r="AH31" s="627"/>
      <c r="AI31" s="627"/>
      <c r="AJ31" s="627"/>
      <c r="AK31" s="627"/>
      <c r="AL31" s="628" t="s">
        <v>149</v>
      </c>
      <c r="AM31" s="629"/>
      <c r="AN31" s="629"/>
      <c r="AO31" s="630"/>
      <c r="AP31" s="667" t="s">
        <v>317</v>
      </c>
      <c r="AQ31" s="668"/>
      <c r="AR31" s="668"/>
      <c r="AS31" s="668"/>
      <c r="AT31" s="673" t="s">
        <v>318</v>
      </c>
      <c r="AU31" s="214"/>
      <c r="AV31" s="214"/>
      <c r="AW31" s="214"/>
      <c r="AX31" s="609" t="s">
        <v>192</v>
      </c>
      <c r="AY31" s="610"/>
      <c r="AZ31" s="610"/>
      <c r="BA31" s="610"/>
      <c r="BB31" s="610"/>
      <c r="BC31" s="610"/>
      <c r="BD31" s="610"/>
      <c r="BE31" s="610"/>
      <c r="BF31" s="611"/>
      <c r="BG31" s="676">
        <v>99.4</v>
      </c>
      <c r="BH31" s="677"/>
      <c r="BI31" s="677"/>
      <c r="BJ31" s="677"/>
      <c r="BK31" s="677"/>
      <c r="BL31" s="677"/>
      <c r="BM31" s="618">
        <v>97.8</v>
      </c>
      <c r="BN31" s="677"/>
      <c r="BO31" s="677"/>
      <c r="BP31" s="677"/>
      <c r="BQ31" s="678"/>
      <c r="BR31" s="676">
        <v>99.5</v>
      </c>
      <c r="BS31" s="677"/>
      <c r="BT31" s="677"/>
      <c r="BU31" s="677"/>
      <c r="BV31" s="677"/>
      <c r="BW31" s="677"/>
      <c r="BX31" s="618">
        <v>97.4</v>
      </c>
      <c r="BY31" s="677"/>
      <c r="BZ31" s="677"/>
      <c r="CA31" s="677"/>
      <c r="CB31" s="678"/>
      <c r="CD31" s="663"/>
      <c r="CE31" s="664"/>
      <c r="CF31" s="620" t="s">
        <v>319</v>
      </c>
      <c r="CG31" s="621"/>
      <c r="CH31" s="621"/>
      <c r="CI31" s="621"/>
      <c r="CJ31" s="621"/>
      <c r="CK31" s="621"/>
      <c r="CL31" s="621"/>
      <c r="CM31" s="621"/>
      <c r="CN31" s="621"/>
      <c r="CO31" s="621"/>
      <c r="CP31" s="621"/>
      <c r="CQ31" s="622"/>
      <c r="CR31" s="623">
        <v>14231</v>
      </c>
      <c r="CS31" s="654"/>
      <c r="CT31" s="654"/>
      <c r="CU31" s="654"/>
      <c r="CV31" s="654"/>
      <c r="CW31" s="654"/>
      <c r="CX31" s="654"/>
      <c r="CY31" s="655"/>
      <c r="CZ31" s="628">
        <v>0.2</v>
      </c>
      <c r="DA31" s="656"/>
      <c r="DB31" s="656"/>
      <c r="DC31" s="658"/>
      <c r="DD31" s="632">
        <v>14231</v>
      </c>
      <c r="DE31" s="654"/>
      <c r="DF31" s="654"/>
      <c r="DG31" s="654"/>
      <c r="DH31" s="654"/>
      <c r="DI31" s="654"/>
      <c r="DJ31" s="654"/>
      <c r="DK31" s="655"/>
      <c r="DL31" s="632">
        <v>14231</v>
      </c>
      <c r="DM31" s="654"/>
      <c r="DN31" s="654"/>
      <c r="DO31" s="654"/>
      <c r="DP31" s="654"/>
      <c r="DQ31" s="654"/>
      <c r="DR31" s="654"/>
      <c r="DS31" s="654"/>
      <c r="DT31" s="654"/>
      <c r="DU31" s="654"/>
      <c r="DV31" s="655"/>
      <c r="DW31" s="628">
        <v>0.3</v>
      </c>
      <c r="DX31" s="656"/>
      <c r="DY31" s="656"/>
      <c r="DZ31" s="656"/>
      <c r="EA31" s="656"/>
      <c r="EB31" s="656"/>
      <c r="EC31" s="657"/>
    </row>
    <row r="32" spans="2:133" ht="11.25" customHeight="1" x14ac:dyDescent="0.15">
      <c r="B32" s="620" t="s">
        <v>320</v>
      </c>
      <c r="C32" s="621"/>
      <c r="D32" s="621"/>
      <c r="E32" s="621"/>
      <c r="F32" s="621"/>
      <c r="G32" s="621"/>
      <c r="H32" s="621"/>
      <c r="I32" s="621"/>
      <c r="J32" s="621"/>
      <c r="K32" s="621"/>
      <c r="L32" s="621"/>
      <c r="M32" s="621"/>
      <c r="N32" s="621"/>
      <c r="O32" s="621"/>
      <c r="P32" s="621"/>
      <c r="Q32" s="622"/>
      <c r="R32" s="623">
        <v>505631</v>
      </c>
      <c r="S32" s="624"/>
      <c r="T32" s="624"/>
      <c r="U32" s="624"/>
      <c r="V32" s="624"/>
      <c r="W32" s="624"/>
      <c r="X32" s="624"/>
      <c r="Y32" s="625"/>
      <c r="Z32" s="626">
        <v>5.5</v>
      </c>
      <c r="AA32" s="626"/>
      <c r="AB32" s="626"/>
      <c r="AC32" s="626"/>
      <c r="AD32" s="627" t="s">
        <v>239</v>
      </c>
      <c r="AE32" s="627"/>
      <c r="AF32" s="627"/>
      <c r="AG32" s="627"/>
      <c r="AH32" s="627"/>
      <c r="AI32" s="627"/>
      <c r="AJ32" s="627"/>
      <c r="AK32" s="627"/>
      <c r="AL32" s="628" t="s">
        <v>239</v>
      </c>
      <c r="AM32" s="629"/>
      <c r="AN32" s="629"/>
      <c r="AO32" s="630"/>
      <c r="AP32" s="669"/>
      <c r="AQ32" s="670"/>
      <c r="AR32" s="670"/>
      <c r="AS32" s="670"/>
      <c r="AT32" s="674"/>
      <c r="AU32" s="210" t="s">
        <v>321</v>
      </c>
      <c r="AX32" s="620" t="s">
        <v>322</v>
      </c>
      <c r="AY32" s="621"/>
      <c r="AZ32" s="621"/>
      <c r="BA32" s="621"/>
      <c r="BB32" s="621"/>
      <c r="BC32" s="621"/>
      <c r="BD32" s="621"/>
      <c r="BE32" s="621"/>
      <c r="BF32" s="622"/>
      <c r="BG32" s="679">
        <v>99.3</v>
      </c>
      <c r="BH32" s="654"/>
      <c r="BI32" s="654"/>
      <c r="BJ32" s="654"/>
      <c r="BK32" s="654"/>
      <c r="BL32" s="654"/>
      <c r="BM32" s="629">
        <v>98.5</v>
      </c>
      <c r="BN32" s="654"/>
      <c r="BO32" s="654"/>
      <c r="BP32" s="654"/>
      <c r="BQ32" s="680"/>
      <c r="BR32" s="679">
        <v>99.2</v>
      </c>
      <c r="BS32" s="654"/>
      <c r="BT32" s="654"/>
      <c r="BU32" s="654"/>
      <c r="BV32" s="654"/>
      <c r="BW32" s="654"/>
      <c r="BX32" s="629">
        <v>98.5</v>
      </c>
      <c r="BY32" s="654"/>
      <c r="BZ32" s="654"/>
      <c r="CA32" s="654"/>
      <c r="CB32" s="680"/>
      <c r="CD32" s="665"/>
      <c r="CE32" s="666"/>
      <c r="CF32" s="620" t="s">
        <v>323</v>
      </c>
      <c r="CG32" s="621"/>
      <c r="CH32" s="621"/>
      <c r="CI32" s="621"/>
      <c r="CJ32" s="621"/>
      <c r="CK32" s="621"/>
      <c r="CL32" s="621"/>
      <c r="CM32" s="621"/>
      <c r="CN32" s="621"/>
      <c r="CO32" s="621"/>
      <c r="CP32" s="621"/>
      <c r="CQ32" s="622"/>
      <c r="CR32" s="623" t="s">
        <v>149</v>
      </c>
      <c r="CS32" s="624"/>
      <c r="CT32" s="624"/>
      <c r="CU32" s="624"/>
      <c r="CV32" s="624"/>
      <c r="CW32" s="624"/>
      <c r="CX32" s="624"/>
      <c r="CY32" s="625"/>
      <c r="CZ32" s="628" t="s">
        <v>149</v>
      </c>
      <c r="DA32" s="656"/>
      <c r="DB32" s="656"/>
      <c r="DC32" s="658"/>
      <c r="DD32" s="632" t="s">
        <v>239</v>
      </c>
      <c r="DE32" s="624"/>
      <c r="DF32" s="624"/>
      <c r="DG32" s="624"/>
      <c r="DH32" s="624"/>
      <c r="DI32" s="624"/>
      <c r="DJ32" s="624"/>
      <c r="DK32" s="625"/>
      <c r="DL32" s="632" t="s">
        <v>239</v>
      </c>
      <c r="DM32" s="624"/>
      <c r="DN32" s="624"/>
      <c r="DO32" s="624"/>
      <c r="DP32" s="624"/>
      <c r="DQ32" s="624"/>
      <c r="DR32" s="624"/>
      <c r="DS32" s="624"/>
      <c r="DT32" s="624"/>
      <c r="DU32" s="624"/>
      <c r="DV32" s="625"/>
      <c r="DW32" s="628" t="s">
        <v>239</v>
      </c>
      <c r="DX32" s="656"/>
      <c r="DY32" s="656"/>
      <c r="DZ32" s="656"/>
      <c r="EA32" s="656"/>
      <c r="EB32" s="656"/>
      <c r="EC32" s="657"/>
    </row>
    <row r="33" spans="2:133" ht="11.25" customHeight="1" x14ac:dyDescent="0.15">
      <c r="B33" s="620" t="s">
        <v>324</v>
      </c>
      <c r="C33" s="621"/>
      <c r="D33" s="621"/>
      <c r="E33" s="621"/>
      <c r="F33" s="621"/>
      <c r="G33" s="621"/>
      <c r="H33" s="621"/>
      <c r="I33" s="621"/>
      <c r="J33" s="621"/>
      <c r="K33" s="621"/>
      <c r="L33" s="621"/>
      <c r="M33" s="621"/>
      <c r="N33" s="621"/>
      <c r="O33" s="621"/>
      <c r="P33" s="621"/>
      <c r="Q33" s="622"/>
      <c r="R33" s="623">
        <v>201537</v>
      </c>
      <c r="S33" s="624"/>
      <c r="T33" s="624"/>
      <c r="U33" s="624"/>
      <c r="V33" s="624"/>
      <c r="W33" s="624"/>
      <c r="X33" s="624"/>
      <c r="Y33" s="625"/>
      <c r="Z33" s="626">
        <v>2.2000000000000002</v>
      </c>
      <c r="AA33" s="626"/>
      <c r="AB33" s="626"/>
      <c r="AC33" s="626"/>
      <c r="AD33" s="627">
        <v>186877</v>
      </c>
      <c r="AE33" s="627"/>
      <c r="AF33" s="627"/>
      <c r="AG33" s="627"/>
      <c r="AH33" s="627"/>
      <c r="AI33" s="627"/>
      <c r="AJ33" s="627"/>
      <c r="AK33" s="627"/>
      <c r="AL33" s="628">
        <v>3.7</v>
      </c>
      <c r="AM33" s="629"/>
      <c r="AN33" s="629"/>
      <c r="AO33" s="630"/>
      <c r="AP33" s="671"/>
      <c r="AQ33" s="672"/>
      <c r="AR33" s="672"/>
      <c r="AS33" s="672"/>
      <c r="AT33" s="675"/>
      <c r="AU33" s="215"/>
      <c r="AV33" s="215"/>
      <c r="AW33" s="215"/>
      <c r="AX33" s="644" t="s">
        <v>325</v>
      </c>
      <c r="AY33" s="645"/>
      <c r="AZ33" s="645"/>
      <c r="BA33" s="645"/>
      <c r="BB33" s="645"/>
      <c r="BC33" s="645"/>
      <c r="BD33" s="645"/>
      <c r="BE33" s="645"/>
      <c r="BF33" s="646"/>
      <c r="BG33" s="681">
        <v>99.5</v>
      </c>
      <c r="BH33" s="682"/>
      <c r="BI33" s="682"/>
      <c r="BJ33" s="682"/>
      <c r="BK33" s="682"/>
      <c r="BL33" s="682"/>
      <c r="BM33" s="683">
        <v>97</v>
      </c>
      <c r="BN33" s="682"/>
      <c r="BO33" s="682"/>
      <c r="BP33" s="682"/>
      <c r="BQ33" s="684"/>
      <c r="BR33" s="681">
        <v>99.6</v>
      </c>
      <c r="BS33" s="682"/>
      <c r="BT33" s="682"/>
      <c r="BU33" s="682"/>
      <c r="BV33" s="682"/>
      <c r="BW33" s="682"/>
      <c r="BX33" s="683">
        <v>96.4</v>
      </c>
      <c r="BY33" s="682"/>
      <c r="BZ33" s="682"/>
      <c r="CA33" s="682"/>
      <c r="CB33" s="684"/>
      <c r="CD33" s="620" t="s">
        <v>326</v>
      </c>
      <c r="CE33" s="621"/>
      <c r="CF33" s="621"/>
      <c r="CG33" s="621"/>
      <c r="CH33" s="621"/>
      <c r="CI33" s="621"/>
      <c r="CJ33" s="621"/>
      <c r="CK33" s="621"/>
      <c r="CL33" s="621"/>
      <c r="CM33" s="621"/>
      <c r="CN33" s="621"/>
      <c r="CO33" s="621"/>
      <c r="CP33" s="621"/>
      <c r="CQ33" s="622"/>
      <c r="CR33" s="623">
        <v>3725897</v>
      </c>
      <c r="CS33" s="654"/>
      <c r="CT33" s="654"/>
      <c r="CU33" s="654"/>
      <c r="CV33" s="654"/>
      <c r="CW33" s="654"/>
      <c r="CX33" s="654"/>
      <c r="CY33" s="655"/>
      <c r="CZ33" s="628">
        <v>42</v>
      </c>
      <c r="DA33" s="656"/>
      <c r="DB33" s="656"/>
      <c r="DC33" s="658"/>
      <c r="DD33" s="632">
        <v>3164457</v>
      </c>
      <c r="DE33" s="654"/>
      <c r="DF33" s="654"/>
      <c r="DG33" s="654"/>
      <c r="DH33" s="654"/>
      <c r="DI33" s="654"/>
      <c r="DJ33" s="654"/>
      <c r="DK33" s="655"/>
      <c r="DL33" s="632">
        <v>2127835</v>
      </c>
      <c r="DM33" s="654"/>
      <c r="DN33" s="654"/>
      <c r="DO33" s="654"/>
      <c r="DP33" s="654"/>
      <c r="DQ33" s="654"/>
      <c r="DR33" s="654"/>
      <c r="DS33" s="654"/>
      <c r="DT33" s="654"/>
      <c r="DU33" s="654"/>
      <c r="DV33" s="655"/>
      <c r="DW33" s="628">
        <v>41.6</v>
      </c>
      <c r="DX33" s="656"/>
      <c r="DY33" s="656"/>
      <c r="DZ33" s="656"/>
      <c r="EA33" s="656"/>
      <c r="EB33" s="656"/>
      <c r="EC33" s="657"/>
    </row>
    <row r="34" spans="2:133" ht="11.25" customHeight="1" x14ac:dyDescent="0.15">
      <c r="B34" s="620" t="s">
        <v>327</v>
      </c>
      <c r="C34" s="621"/>
      <c r="D34" s="621"/>
      <c r="E34" s="621"/>
      <c r="F34" s="621"/>
      <c r="G34" s="621"/>
      <c r="H34" s="621"/>
      <c r="I34" s="621"/>
      <c r="J34" s="621"/>
      <c r="K34" s="621"/>
      <c r="L34" s="621"/>
      <c r="M34" s="621"/>
      <c r="N34" s="621"/>
      <c r="O34" s="621"/>
      <c r="P34" s="621"/>
      <c r="Q34" s="622"/>
      <c r="R34" s="623">
        <v>50803</v>
      </c>
      <c r="S34" s="624"/>
      <c r="T34" s="624"/>
      <c r="U34" s="624"/>
      <c r="V34" s="624"/>
      <c r="W34" s="624"/>
      <c r="X34" s="624"/>
      <c r="Y34" s="625"/>
      <c r="Z34" s="626">
        <v>0.6</v>
      </c>
      <c r="AA34" s="626"/>
      <c r="AB34" s="626"/>
      <c r="AC34" s="626"/>
      <c r="AD34" s="627" t="s">
        <v>149</v>
      </c>
      <c r="AE34" s="627"/>
      <c r="AF34" s="627"/>
      <c r="AG34" s="627"/>
      <c r="AH34" s="627"/>
      <c r="AI34" s="627"/>
      <c r="AJ34" s="627"/>
      <c r="AK34" s="627"/>
      <c r="AL34" s="628" t="s">
        <v>149</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328</v>
      </c>
      <c r="CE34" s="621"/>
      <c r="CF34" s="621"/>
      <c r="CG34" s="621"/>
      <c r="CH34" s="621"/>
      <c r="CI34" s="621"/>
      <c r="CJ34" s="621"/>
      <c r="CK34" s="621"/>
      <c r="CL34" s="621"/>
      <c r="CM34" s="621"/>
      <c r="CN34" s="621"/>
      <c r="CO34" s="621"/>
      <c r="CP34" s="621"/>
      <c r="CQ34" s="622"/>
      <c r="CR34" s="623">
        <v>1003715</v>
      </c>
      <c r="CS34" s="624"/>
      <c r="CT34" s="624"/>
      <c r="CU34" s="624"/>
      <c r="CV34" s="624"/>
      <c r="CW34" s="624"/>
      <c r="CX34" s="624"/>
      <c r="CY34" s="625"/>
      <c r="CZ34" s="628">
        <v>11.3</v>
      </c>
      <c r="DA34" s="656"/>
      <c r="DB34" s="656"/>
      <c r="DC34" s="658"/>
      <c r="DD34" s="632">
        <v>769216</v>
      </c>
      <c r="DE34" s="624"/>
      <c r="DF34" s="624"/>
      <c r="DG34" s="624"/>
      <c r="DH34" s="624"/>
      <c r="DI34" s="624"/>
      <c r="DJ34" s="624"/>
      <c r="DK34" s="625"/>
      <c r="DL34" s="632">
        <v>637076</v>
      </c>
      <c r="DM34" s="624"/>
      <c r="DN34" s="624"/>
      <c r="DO34" s="624"/>
      <c r="DP34" s="624"/>
      <c r="DQ34" s="624"/>
      <c r="DR34" s="624"/>
      <c r="DS34" s="624"/>
      <c r="DT34" s="624"/>
      <c r="DU34" s="624"/>
      <c r="DV34" s="625"/>
      <c r="DW34" s="628">
        <v>12.4</v>
      </c>
      <c r="DX34" s="656"/>
      <c r="DY34" s="656"/>
      <c r="DZ34" s="656"/>
      <c r="EA34" s="656"/>
      <c r="EB34" s="656"/>
      <c r="EC34" s="657"/>
    </row>
    <row r="35" spans="2:133" ht="11.25" customHeight="1" x14ac:dyDescent="0.15">
      <c r="B35" s="620" t="s">
        <v>329</v>
      </c>
      <c r="C35" s="621"/>
      <c r="D35" s="621"/>
      <c r="E35" s="621"/>
      <c r="F35" s="621"/>
      <c r="G35" s="621"/>
      <c r="H35" s="621"/>
      <c r="I35" s="621"/>
      <c r="J35" s="621"/>
      <c r="K35" s="621"/>
      <c r="L35" s="621"/>
      <c r="M35" s="621"/>
      <c r="N35" s="621"/>
      <c r="O35" s="621"/>
      <c r="P35" s="621"/>
      <c r="Q35" s="622"/>
      <c r="R35" s="623">
        <v>126523</v>
      </c>
      <c r="S35" s="624"/>
      <c r="T35" s="624"/>
      <c r="U35" s="624"/>
      <c r="V35" s="624"/>
      <c r="W35" s="624"/>
      <c r="X35" s="624"/>
      <c r="Y35" s="625"/>
      <c r="Z35" s="626">
        <v>1.4</v>
      </c>
      <c r="AA35" s="626"/>
      <c r="AB35" s="626"/>
      <c r="AC35" s="626"/>
      <c r="AD35" s="627" t="s">
        <v>239</v>
      </c>
      <c r="AE35" s="627"/>
      <c r="AF35" s="627"/>
      <c r="AG35" s="627"/>
      <c r="AH35" s="627"/>
      <c r="AI35" s="627"/>
      <c r="AJ35" s="627"/>
      <c r="AK35" s="627"/>
      <c r="AL35" s="628" t="s">
        <v>149</v>
      </c>
      <c r="AM35" s="629"/>
      <c r="AN35" s="629"/>
      <c r="AO35" s="630"/>
      <c r="AP35" s="218"/>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46582</v>
      </c>
      <c r="CS35" s="654"/>
      <c r="CT35" s="654"/>
      <c r="CU35" s="654"/>
      <c r="CV35" s="654"/>
      <c r="CW35" s="654"/>
      <c r="CX35" s="654"/>
      <c r="CY35" s="655"/>
      <c r="CZ35" s="628">
        <v>0.5</v>
      </c>
      <c r="DA35" s="656"/>
      <c r="DB35" s="656"/>
      <c r="DC35" s="658"/>
      <c r="DD35" s="632">
        <v>41248</v>
      </c>
      <c r="DE35" s="654"/>
      <c r="DF35" s="654"/>
      <c r="DG35" s="654"/>
      <c r="DH35" s="654"/>
      <c r="DI35" s="654"/>
      <c r="DJ35" s="654"/>
      <c r="DK35" s="655"/>
      <c r="DL35" s="632">
        <v>37358</v>
      </c>
      <c r="DM35" s="654"/>
      <c r="DN35" s="654"/>
      <c r="DO35" s="654"/>
      <c r="DP35" s="654"/>
      <c r="DQ35" s="654"/>
      <c r="DR35" s="654"/>
      <c r="DS35" s="654"/>
      <c r="DT35" s="654"/>
      <c r="DU35" s="654"/>
      <c r="DV35" s="655"/>
      <c r="DW35" s="628">
        <v>0.7</v>
      </c>
      <c r="DX35" s="656"/>
      <c r="DY35" s="656"/>
      <c r="DZ35" s="656"/>
      <c r="EA35" s="656"/>
      <c r="EB35" s="656"/>
      <c r="EC35" s="657"/>
    </row>
    <row r="36" spans="2:133" ht="11.25" customHeight="1" x14ac:dyDescent="0.15">
      <c r="B36" s="620" t="s">
        <v>333</v>
      </c>
      <c r="C36" s="621"/>
      <c r="D36" s="621"/>
      <c r="E36" s="621"/>
      <c r="F36" s="621"/>
      <c r="G36" s="621"/>
      <c r="H36" s="621"/>
      <c r="I36" s="621"/>
      <c r="J36" s="621"/>
      <c r="K36" s="621"/>
      <c r="L36" s="621"/>
      <c r="M36" s="621"/>
      <c r="N36" s="621"/>
      <c r="O36" s="621"/>
      <c r="P36" s="621"/>
      <c r="Q36" s="622"/>
      <c r="R36" s="623">
        <v>268545</v>
      </c>
      <c r="S36" s="624"/>
      <c r="T36" s="624"/>
      <c r="U36" s="624"/>
      <c r="V36" s="624"/>
      <c r="W36" s="624"/>
      <c r="X36" s="624"/>
      <c r="Y36" s="625"/>
      <c r="Z36" s="626">
        <v>2.9</v>
      </c>
      <c r="AA36" s="626"/>
      <c r="AB36" s="626"/>
      <c r="AC36" s="626"/>
      <c r="AD36" s="627" t="s">
        <v>149</v>
      </c>
      <c r="AE36" s="627"/>
      <c r="AF36" s="627"/>
      <c r="AG36" s="627"/>
      <c r="AH36" s="627"/>
      <c r="AI36" s="627"/>
      <c r="AJ36" s="627"/>
      <c r="AK36" s="627"/>
      <c r="AL36" s="628" t="s">
        <v>239</v>
      </c>
      <c r="AM36" s="629"/>
      <c r="AN36" s="629"/>
      <c r="AO36" s="630"/>
      <c r="AP36" s="218"/>
      <c r="AQ36" s="685" t="s">
        <v>334</v>
      </c>
      <c r="AR36" s="686"/>
      <c r="AS36" s="686"/>
      <c r="AT36" s="686"/>
      <c r="AU36" s="686"/>
      <c r="AV36" s="686"/>
      <c r="AW36" s="686"/>
      <c r="AX36" s="686"/>
      <c r="AY36" s="687"/>
      <c r="AZ36" s="612">
        <v>1230390</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38590</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1380650</v>
      </c>
      <c r="CS36" s="624"/>
      <c r="CT36" s="624"/>
      <c r="CU36" s="624"/>
      <c r="CV36" s="624"/>
      <c r="CW36" s="624"/>
      <c r="CX36" s="624"/>
      <c r="CY36" s="625"/>
      <c r="CZ36" s="628">
        <v>15.6</v>
      </c>
      <c r="DA36" s="656"/>
      <c r="DB36" s="656"/>
      <c r="DC36" s="658"/>
      <c r="DD36" s="632">
        <v>1250816</v>
      </c>
      <c r="DE36" s="624"/>
      <c r="DF36" s="624"/>
      <c r="DG36" s="624"/>
      <c r="DH36" s="624"/>
      <c r="DI36" s="624"/>
      <c r="DJ36" s="624"/>
      <c r="DK36" s="625"/>
      <c r="DL36" s="632">
        <v>779508</v>
      </c>
      <c r="DM36" s="624"/>
      <c r="DN36" s="624"/>
      <c r="DO36" s="624"/>
      <c r="DP36" s="624"/>
      <c r="DQ36" s="624"/>
      <c r="DR36" s="624"/>
      <c r="DS36" s="624"/>
      <c r="DT36" s="624"/>
      <c r="DU36" s="624"/>
      <c r="DV36" s="625"/>
      <c r="DW36" s="628">
        <v>15.2</v>
      </c>
      <c r="DX36" s="656"/>
      <c r="DY36" s="656"/>
      <c r="DZ36" s="656"/>
      <c r="EA36" s="656"/>
      <c r="EB36" s="656"/>
      <c r="EC36" s="657"/>
    </row>
    <row r="37" spans="2:133" ht="11.25" customHeight="1" x14ac:dyDescent="0.15">
      <c r="B37" s="620" t="s">
        <v>337</v>
      </c>
      <c r="C37" s="621"/>
      <c r="D37" s="621"/>
      <c r="E37" s="621"/>
      <c r="F37" s="621"/>
      <c r="G37" s="621"/>
      <c r="H37" s="621"/>
      <c r="I37" s="621"/>
      <c r="J37" s="621"/>
      <c r="K37" s="621"/>
      <c r="L37" s="621"/>
      <c r="M37" s="621"/>
      <c r="N37" s="621"/>
      <c r="O37" s="621"/>
      <c r="P37" s="621"/>
      <c r="Q37" s="622"/>
      <c r="R37" s="623">
        <v>1598432</v>
      </c>
      <c r="S37" s="624"/>
      <c r="T37" s="624"/>
      <c r="U37" s="624"/>
      <c r="V37" s="624"/>
      <c r="W37" s="624"/>
      <c r="X37" s="624"/>
      <c r="Y37" s="625"/>
      <c r="Z37" s="626">
        <v>17.399999999999999</v>
      </c>
      <c r="AA37" s="626"/>
      <c r="AB37" s="626"/>
      <c r="AC37" s="626"/>
      <c r="AD37" s="627">
        <v>50</v>
      </c>
      <c r="AE37" s="627"/>
      <c r="AF37" s="627"/>
      <c r="AG37" s="627"/>
      <c r="AH37" s="627"/>
      <c r="AI37" s="627"/>
      <c r="AJ37" s="627"/>
      <c r="AK37" s="627"/>
      <c r="AL37" s="628">
        <v>0</v>
      </c>
      <c r="AM37" s="629"/>
      <c r="AN37" s="629"/>
      <c r="AO37" s="630"/>
      <c r="AQ37" s="689" t="s">
        <v>338</v>
      </c>
      <c r="AR37" s="690"/>
      <c r="AS37" s="690"/>
      <c r="AT37" s="690"/>
      <c r="AU37" s="690"/>
      <c r="AV37" s="690"/>
      <c r="AW37" s="690"/>
      <c r="AX37" s="690"/>
      <c r="AY37" s="691"/>
      <c r="AZ37" s="623">
        <v>474000</v>
      </c>
      <c r="BA37" s="624"/>
      <c r="BB37" s="624"/>
      <c r="BC37" s="624"/>
      <c r="BD37" s="654"/>
      <c r="BE37" s="654"/>
      <c r="BF37" s="680"/>
      <c r="BG37" s="620" t="s">
        <v>339</v>
      </c>
      <c r="BH37" s="621"/>
      <c r="BI37" s="621"/>
      <c r="BJ37" s="621"/>
      <c r="BK37" s="621"/>
      <c r="BL37" s="621"/>
      <c r="BM37" s="621"/>
      <c r="BN37" s="621"/>
      <c r="BO37" s="621"/>
      <c r="BP37" s="621"/>
      <c r="BQ37" s="621"/>
      <c r="BR37" s="621"/>
      <c r="BS37" s="621"/>
      <c r="BT37" s="621"/>
      <c r="BU37" s="622"/>
      <c r="BV37" s="623">
        <v>25337</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473455</v>
      </c>
      <c r="CS37" s="654"/>
      <c r="CT37" s="654"/>
      <c r="CU37" s="654"/>
      <c r="CV37" s="654"/>
      <c r="CW37" s="654"/>
      <c r="CX37" s="654"/>
      <c r="CY37" s="655"/>
      <c r="CZ37" s="628">
        <v>5.3</v>
      </c>
      <c r="DA37" s="656"/>
      <c r="DB37" s="656"/>
      <c r="DC37" s="658"/>
      <c r="DD37" s="632">
        <v>473455</v>
      </c>
      <c r="DE37" s="654"/>
      <c r="DF37" s="654"/>
      <c r="DG37" s="654"/>
      <c r="DH37" s="654"/>
      <c r="DI37" s="654"/>
      <c r="DJ37" s="654"/>
      <c r="DK37" s="655"/>
      <c r="DL37" s="632">
        <v>378756</v>
      </c>
      <c r="DM37" s="654"/>
      <c r="DN37" s="654"/>
      <c r="DO37" s="654"/>
      <c r="DP37" s="654"/>
      <c r="DQ37" s="654"/>
      <c r="DR37" s="654"/>
      <c r="DS37" s="654"/>
      <c r="DT37" s="654"/>
      <c r="DU37" s="654"/>
      <c r="DV37" s="655"/>
      <c r="DW37" s="628">
        <v>7.4</v>
      </c>
      <c r="DX37" s="656"/>
      <c r="DY37" s="656"/>
      <c r="DZ37" s="656"/>
      <c r="EA37" s="656"/>
      <c r="EB37" s="656"/>
      <c r="EC37" s="657"/>
    </row>
    <row r="38" spans="2:133" ht="11.25" customHeight="1" x14ac:dyDescent="0.15">
      <c r="B38" s="620" t="s">
        <v>341</v>
      </c>
      <c r="C38" s="621"/>
      <c r="D38" s="621"/>
      <c r="E38" s="621"/>
      <c r="F38" s="621"/>
      <c r="G38" s="621"/>
      <c r="H38" s="621"/>
      <c r="I38" s="621"/>
      <c r="J38" s="621"/>
      <c r="K38" s="621"/>
      <c r="L38" s="621"/>
      <c r="M38" s="621"/>
      <c r="N38" s="621"/>
      <c r="O38" s="621"/>
      <c r="P38" s="621"/>
      <c r="Q38" s="622"/>
      <c r="R38" s="623">
        <v>307714</v>
      </c>
      <c r="S38" s="624"/>
      <c r="T38" s="624"/>
      <c r="U38" s="624"/>
      <c r="V38" s="624"/>
      <c r="W38" s="624"/>
      <c r="X38" s="624"/>
      <c r="Y38" s="625"/>
      <c r="Z38" s="626">
        <v>3.4</v>
      </c>
      <c r="AA38" s="626"/>
      <c r="AB38" s="626"/>
      <c r="AC38" s="626"/>
      <c r="AD38" s="627" t="s">
        <v>239</v>
      </c>
      <c r="AE38" s="627"/>
      <c r="AF38" s="627"/>
      <c r="AG38" s="627"/>
      <c r="AH38" s="627"/>
      <c r="AI38" s="627"/>
      <c r="AJ38" s="627"/>
      <c r="AK38" s="627"/>
      <c r="AL38" s="628" t="s">
        <v>239</v>
      </c>
      <c r="AM38" s="629"/>
      <c r="AN38" s="629"/>
      <c r="AO38" s="630"/>
      <c r="AQ38" s="689" t="s">
        <v>342</v>
      </c>
      <c r="AR38" s="690"/>
      <c r="AS38" s="690"/>
      <c r="AT38" s="690"/>
      <c r="AU38" s="690"/>
      <c r="AV38" s="690"/>
      <c r="AW38" s="690"/>
      <c r="AX38" s="690"/>
      <c r="AY38" s="691"/>
      <c r="AZ38" s="623">
        <v>36310</v>
      </c>
      <c r="BA38" s="624"/>
      <c r="BB38" s="624"/>
      <c r="BC38" s="624"/>
      <c r="BD38" s="654"/>
      <c r="BE38" s="654"/>
      <c r="BF38" s="680"/>
      <c r="BG38" s="620" t="s">
        <v>343</v>
      </c>
      <c r="BH38" s="621"/>
      <c r="BI38" s="621"/>
      <c r="BJ38" s="621"/>
      <c r="BK38" s="621"/>
      <c r="BL38" s="621"/>
      <c r="BM38" s="621"/>
      <c r="BN38" s="621"/>
      <c r="BO38" s="621"/>
      <c r="BP38" s="621"/>
      <c r="BQ38" s="621"/>
      <c r="BR38" s="621"/>
      <c r="BS38" s="621"/>
      <c r="BT38" s="621"/>
      <c r="BU38" s="622"/>
      <c r="BV38" s="623">
        <v>2381</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720080</v>
      </c>
      <c r="CS38" s="624"/>
      <c r="CT38" s="624"/>
      <c r="CU38" s="624"/>
      <c r="CV38" s="624"/>
      <c r="CW38" s="624"/>
      <c r="CX38" s="624"/>
      <c r="CY38" s="625"/>
      <c r="CZ38" s="628">
        <v>8.1</v>
      </c>
      <c r="DA38" s="656"/>
      <c r="DB38" s="656"/>
      <c r="DC38" s="658"/>
      <c r="DD38" s="632">
        <v>592439</v>
      </c>
      <c r="DE38" s="624"/>
      <c r="DF38" s="624"/>
      <c r="DG38" s="624"/>
      <c r="DH38" s="624"/>
      <c r="DI38" s="624"/>
      <c r="DJ38" s="624"/>
      <c r="DK38" s="625"/>
      <c r="DL38" s="632">
        <v>583763</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239</v>
      </c>
      <c r="S39" s="624"/>
      <c r="T39" s="624"/>
      <c r="U39" s="624"/>
      <c r="V39" s="624"/>
      <c r="W39" s="624"/>
      <c r="X39" s="624"/>
      <c r="Y39" s="625"/>
      <c r="Z39" s="626" t="s">
        <v>149</v>
      </c>
      <c r="AA39" s="626"/>
      <c r="AB39" s="626"/>
      <c r="AC39" s="626"/>
      <c r="AD39" s="627" t="s">
        <v>239</v>
      </c>
      <c r="AE39" s="627"/>
      <c r="AF39" s="627"/>
      <c r="AG39" s="627"/>
      <c r="AH39" s="627"/>
      <c r="AI39" s="627"/>
      <c r="AJ39" s="627"/>
      <c r="AK39" s="627"/>
      <c r="AL39" s="628" t="s">
        <v>149</v>
      </c>
      <c r="AM39" s="629"/>
      <c r="AN39" s="629"/>
      <c r="AO39" s="630"/>
      <c r="AQ39" s="689" t="s">
        <v>346</v>
      </c>
      <c r="AR39" s="690"/>
      <c r="AS39" s="690"/>
      <c r="AT39" s="690"/>
      <c r="AU39" s="690"/>
      <c r="AV39" s="690"/>
      <c r="AW39" s="690"/>
      <c r="AX39" s="690"/>
      <c r="AY39" s="691"/>
      <c r="AZ39" s="623" t="s">
        <v>149</v>
      </c>
      <c r="BA39" s="624"/>
      <c r="BB39" s="624"/>
      <c r="BC39" s="624"/>
      <c r="BD39" s="654"/>
      <c r="BE39" s="654"/>
      <c r="BF39" s="680"/>
      <c r="BG39" s="620" t="s">
        <v>347</v>
      </c>
      <c r="BH39" s="621"/>
      <c r="BI39" s="621"/>
      <c r="BJ39" s="621"/>
      <c r="BK39" s="621"/>
      <c r="BL39" s="621"/>
      <c r="BM39" s="621"/>
      <c r="BN39" s="621"/>
      <c r="BO39" s="621"/>
      <c r="BP39" s="621"/>
      <c r="BQ39" s="621"/>
      <c r="BR39" s="621"/>
      <c r="BS39" s="621"/>
      <c r="BT39" s="621"/>
      <c r="BU39" s="622"/>
      <c r="BV39" s="623">
        <v>3639</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432010</v>
      </c>
      <c r="CS39" s="654"/>
      <c r="CT39" s="654"/>
      <c r="CU39" s="654"/>
      <c r="CV39" s="654"/>
      <c r="CW39" s="654"/>
      <c r="CX39" s="654"/>
      <c r="CY39" s="655"/>
      <c r="CZ39" s="628">
        <v>4.9000000000000004</v>
      </c>
      <c r="DA39" s="656"/>
      <c r="DB39" s="656"/>
      <c r="DC39" s="658"/>
      <c r="DD39" s="632">
        <v>375878</v>
      </c>
      <c r="DE39" s="654"/>
      <c r="DF39" s="654"/>
      <c r="DG39" s="654"/>
      <c r="DH39" s="654"/>
      <c r="DI39" s="654"/>
      <c r="DJ39" s="654"/>
      <c r="DK39" s="655"/>
      <c r="DL39" s="632" t="s">
        <v>149</v>
      </c>
      <c r="DM39" s="654"/>
      <c r="DN39" s="654"/>
      <c r="DO39" s="654"/>
      <c r="DP39" s="654"/>
      <c r="DQ39" s="654"/>
      <c r="DR39" s="654"/>
      <c r="DS39" s="654"/>
      <c r="DT39" s="654"/>
      <c r="DU39" s="654"/>
      <c r="DV39" s="655"/>
      <c r="DW39" s="628" t="s">
        <v>149</v>
      </c>
      <c r="DX39" s="656"/>
      <c r="DY39" s="656"/>
      <c r="DZ39" s="656"/>
      <c r="EA39" s="656"/>
      <c r="EB39" s="656"/>
      <c r="EC39" s="657"/>
    </row>
    <row r="40" spans="2:133" ht="11.25" customHeight="1" x14ac:dyDescent="0.15">
      <c r="B40" s="620" t="s">
        <v>349</v>
      </c>
      <c r="C40" s="621"/>
      <c r="D40" s="621"/>
      <c r="E40" s="621"/>
      <c r="F40" s="621"/>
      <c r="G40" s="621"/>
      <c r="H40" s="621"/>
      <c r="I40" s="621"/>
      <c r="J40" s="621"/>
      <c r="K40" s="621"/>
      <c r="L40" s="621"/>
      <c r="M40" s="621"/>
      <c r="N40" s="621"/>
      <c r="O40" s="621"/>
      <c r="P40" s="621"/>
      <c r="Q40" s="622"/>
      <c r="R40" s="623">
        <v>99814</v>
      </c>
      <c r="S40" s="624"/>
      <c r="T40" s="624"/>
      <c r="U40" s="624"/>
      <c r="V40" s="624"/>
      <c r="W40" s="624"/>
      <c r="X40" s="624"/>
      <c r="Y40" s="625"/>
      <c r="Z40" s="626">
        <v>1.1000000000000001</v>
      </c>
      <c r="AA40" s="626"/>
      <c r="AB40" s="626"/>
      <c r="AC40" s="626"/>
      <c r="AD40" s="627" t="s">
        <v>239</v>
      </c>
      <c r="AE40" s="627"/>
      <c r="AF40" s="627"/>
      <c r="AG40" s="627"/>
      <c r="AH40" s="627"/>
      <c r="AI40" s="627"/>
      <c r="AJ40" s="627"/>
      <c r="AK40" s="627"/>
      <c r="AL40" s="628" t="s">
        <v>149</v>
      </c>
      <c r="AM40" s="629"/>
      <c r="AN40" s="629"/>
      <c r="AO40" s="630"/>
      <c r="AQ40" s="689" t="s">
        <v>350</v>
      </c>
      <c r="AR40" s="690"/>
      <c r="AS40" s="690"/>
      <c r="AT40" s="690"/>
      <c r="AU40" s="690"/>
      <c r="AV40" s="690"/>
      <c r="AW40" s="690"/>
      <c r="AX40" s="690"/>
      <c r="AY40" s="691"/>
      <c r="AZ40" s="623" t="s">
        <v>149</v>
      </c>
      <c r="BA40" s="624"/>
      <c r="BB40" s="624"/>
      <c r="BC40" s="624"/>
      <c r="BD40" s="654"/>
      <c r="BE40" s="654"/>
      <c r="BF40" s="680"/>
      <c r="BG40" s="669" t="s">
        <v>351</v>
      </c>
      <c r="BH40" s="670"/>
      <c r="BI40" s="670"/>
      <c r="BJ40" s="670"/>
      <c r="BK40" s="670"/>
      <c r="BL40" s="219"/>
      <c r="BM40" s="621" t="s">
        <v>352</v>
      </c>
      <c r="BN40" s="621"/>
      <c r="BO40" s="621"/>
      <c r="BP40" s="621"/>
      <c r="BQ40" s="621"/>
      <c r="BR40" s="621"/>
      <c r="BS40" s="621"/>
      <c r="BT40" s="621"/>
      <c r="BU40" s="622"/>
      <c r="BV40" s="623">
        <v>110</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142860</v>
      </c>
      <c r="CS40" s="624"/>
      <c r="CT40" s="624"/>
      <c r="CU40" s="624"/>
      <c r="CV40" s="624"/>
      <c r="CW40" s="624"/>
      <c r="CX40" s="624"/>
      <c r="CY40" s="625"/>
      <c r="CZ40" s="628">
        <v>1.6</v>
      </c>
      <c r="DA40" s="656"/>
      <c r="DB40" s="656"/>
      <c r="DC40" s="658"/>
      <c r="DD40" s="632">
        <v>134860</v>
      </c>
      <c r="DE40" s="624"/>
      <c r="DF40" s="624"/>
      <c r="DG40" s="624"/>
      <c r="DH40" s="624"/>
      <c r="DI40" s="624"/>
      <c r="DJ40" s="624"/>
      <c r="DK40" s="625"/>
      <c r="DL40" s="632">
        <v>90130</v>
      </c>
      <c r="DM40" s="624"/>
      <c r="DN40" s="624"/>
      <c r="DO40" s="624"/>
      <c r="DP40" s="624"/>
      <c r="DQ40" s="624"/>
      <c r="DR40" s="624"/>
      <c r="DS40" s="624"/>
      <c r="DT40" s="624"/>
      <c r="DU40" s="624"/>
      <c r="DV40" s="625"/>
      <c r="DW40" s="628">
        <v>1.8</v>
      </c>
      <c r="DX40" s="656"/>
      <c r="DY40" s="656"/>
      <c r="DZ40" s="656"/>
      <c r="EA40" s="656"/>
      <c r="EB40" s="656"/>
      <c r="EC40" s="657"/>
    </row>
    <row r="41" spans="2:133" ht="11.25" customHeight="1" x14ac:dyDescent="0.15">
      <c r="B41" s="644" t="s">
        <v>354</v>
      </c>
      <c r="C41" s="645"/>
      <c r="D41" s="645"/>
      <c r="E41" s="645"/>
      <c r="F41" s="645"/>
      <c r="G41" s="645"/>
      <c r="H41" s="645"/>
      <c r="I41" s="645"/>
      <c r="J41" s="645"/>
      <c r="K41" s="645"/>
      <c r="L41" s="645"/>
      <c r="M41" s="645"/>
      <c r="N41" s="645"/>
      <c r="O41" s="645"/>
      <c r="P41" s="645"/>
      <c r="Q41" s="646"/>
      <c r="R41" s="698">
        <v>9182125</v>
      </c>
      <c r="S41" s="699"/>
      <c r="T41" s="699"/>
      <c r="U41" s="699"/>
      <c r="V41" s="699"/>
      <c r="W41" s="699"/>
      <c r="X41" s="699"/>
      <c r="Y41" s="700"/>
      <c r="Z41" s="701">
        <v>100</v>
      </c>
      <c r="AA41" s="701"/>
      <c r="AB41" s="701"/>
      <c r="AC41" s="701"/>
      <c r="AD41" s="702">
        <v>5019926</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142389</v>
      </c>
      <c r="BA41" s="624"/>
      <c r="BB41" s="624"/>
      <c r="BC41" s="624"/>
      <c r="BD41" s="654"/>
      <c r="BE41" s="654"/>
      <c r="BF41" s="680"/>
      <c r="BG41" s="669"/>
      <c r="BH41" s="670"/>
      <c r="BI41" s="670"/>
      <c r="BJ41" s="670"/>
      <c r="BK41" s="670"/>
      <c r="BL41" s="219"/>
      <c r="BM41" s="621" t="s">
        <v>356</v>
      </c>
      <c r="BN41" s="621"/>
      <c r="BO41" s="621"/>
      <c r="BP41" s="621"/>
      <c r="BQ41" s="621"/>
      <c r="BR41" s="621"/>
      <c r="BS41" s="621"/>
      <c r="BT41" s="621"/>
      <c r="BU41" s="622"/>
      <c r="BV41" s="623" t="s">
        <v>149</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239</v>
      </c>
      <c r="CS41" s="654"/>
      <c r="CT41" s="654"/>
      <c r="CU41" s="654"/>
      <c r="CV41" s="654"/>
      <c r="CW41" s="654"/>
      <c r="CX41" s="654"/>
      <c r="CY41" s="655"/>
      <c r="CZ41" s="628" t="s">
        <v>239</v>
      </c>
      <c r="DA41" s="656"/>
      <c r="DB41" s="656"/>
      <c r="DC41" s="658"/>
      <c r="DD41" s="632" t="s">
        <v>149</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358</v>
      </c>
      <c r="AR42" s="706"/>
      <c r="AS42" s="706"/>
      <c r="AT42" s="706"/>
      <c r="AU42" s="706"/>
      <c r="AV42" s="706"/>
      <c r="AW42" s="706"/>
      <c r="AX42" s="706"/>
      <c r="AY42" s="707"/>
      <c r="AZ42" s="698">
        <v>577691</v>
      </c>
      <c r="BA42" s="699"/>
      <c r="BB42" s="699"/>
      <c r="BC42" s="699"/>
      <c r="BD42" s="682"/>
      <c r="BE42" s="682"/>
      <c r="BF42" s="684"/>
      <c r="BG42" s="671"/>
      <c r="BH42" s="672"/>
      <c r="BI42" s="672"/>
      <c r="BJ42" s="672"/>
      <c r="BK42" s="672"/>
      <c r="BL42" s="220"/>
      <c r="BM42" s="645" t="s">
        <v>359</v>
      </c>
      <c r="BN42" s="645"/>
      <c r="BO42" s="645"/>
      <c r="BP42" s="645"/>
      <c r="BQ42" s="645"/>
      <c r="BR42" s="645"/>
      <c r="BS42" s="645"/>
      <c r="BT42" s="645"/>
      <c r="BU42" s="646"/>
      <c r="BV42" s="698">
        <v>426</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2036489</v>
      </c>
      <c r="CS42" s="654"/>
      <c r="CT42" s="654"/>
      <c r="CU42" s="654"/>
      <c r="CV42" s="654"/>
      <c r="CW42" s="654"/>
      <c r="CX42" s="654"/>
      <c r="CY42" s="655"/>
      <c r="CZ42" s="628">
        <v>22.9</v>
      </c>
      <c r="DA42" s="656"/>
      <c r="DB42" s="656"/>
      <c r="DC42" s="658"/>
      <c r="DD42" s="632">
        <v>257350</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0" t="s">
        <v>361</v>
      </c>
      <c r="CD43" s="620" t="s">
        <v>362</v>
      </c>
      <c r="CE43" s="621"/>
      <c r="CF43" s="621"/>
      <c r="CG43" s="621"/>
      <c r="CH43" s="621"/>
      <c r="CI43" s="621"/>
      <c r="CJ43" s="621"/>
      <c r="CK43" s="621"/>
      <c r="CL43" s="621"/>
      <c r="CM43" s="621"/>
      <c r="CN43" s="621"/>
      <c r="CO43" s="621"/>
      <c r="CP43" s="621"/>
      <c r="CQ43" s="622"/>
      <c r="CR43" s="623">
        <v>31090</v>
      </c>
      <c r="CS43" s="654"/>
      <c r="CT43" s="654"/>
      <c r="CU43" s="654"/>
      <c r="CV43" s="654"/>
      <c r="CW43" s="654"/>
      <c r="CX43" s="654"/>
      <c r="CY43" s="655"/>
      <c r="CZ43" s="628">
        <v>0.4</v>
      </c>
      <c r="DA43" s="656"/>
      <c r="DB43" s="656"/>
      <c r="DC43" s="658"/>
      <c r="DD43" s="632">
        <v>31090</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1984312</v>
      </c>
      <c r="CS44" s="624"/>
      <c r="CT44" s="624"/>
      <c r="CU44" s="624"/>
      <c r="CV44" s="624"/>
      <c r="CW44" s="624"/>
      <c r="CX44" s="624"/>
      <c r="CY44" s="625"/>
      <c r="CZ44" s="628">
        <v>22.4</v>
      </c>
      <c r="DA44" s="629"/>
      <c r="DB44" s="629"/>
      <c r="DC44" s="635"/>
      <c r="DD44" s="632">
        <v>256889</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90817</v>
      </c>
      <c r="CS45" s="654"/>
      <c r="CT45" s="654"/>
      <c r="CU45" s="654"/>
      <c r="CV45" s="654"/>
      <c r="CW45" s="654"/>
      <c r="CX45" s="654"/>
      <c r="CY45" s="655"/>
      <c r="CZ45" s="628">
        <v>1</v>
      </c>
      <c r="DA45" s="656"/>
      <c r="DB45" s="656"/>
      <c r="DC45" s="658"/>
      <c r="DD45" s="632">
        <v>18646</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1"/>
      <c r="CD46" s="663"/>
      <c r="CE46" s="664"/>
      <c r="CF46" s="620" t="s">
        <v>367</v>
      </c>
      <c r="CG46" s="621"/>
      <c r="CH46" s="621"/>
      <c r="CI46" s="621"/>
      <c r="CJ46" s="621"/>
      <c r="CK46" s="621"/>
      <c r="CL46" s="621"/>
      <c r="CM46" s="621"/>
      <c r="CN46" s="621"/>
      <c r="CO46" s="621"/>
      <c r="CP46" s="621"/>
      <c r="CQ46" s="622"/>
      <c r="CR46" s="623">
        <v>1890715</v>
      </c>
      <c r="CS46" s="624"/>
      <c r="CT46" s="624"/>
      <c r="CU46" s="624"/>
      <c r="CV46" s="624"/>
      <c r="CW46" s="624"/>
      <c r="CX46" s="624"/>
      <c r="CY46" s="625"/>
      <c r="CZ46" s="628">
        <v>21.3</v>
      </c>
      <c r="DA46" s="629"/>
      <c r="DB46" s="629"/>
      <c r="DC46" s="635"/>
      <c r="DD46" s="632">
        <v>235693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1"/>
      <c r="CD47" s="663"/>
      <c r="CE47" s="664"/>
      <c r="CF47" s="620" t="s">
        <v>368</v>
      </c>
      <c r="CG47" s="621"/>
      <c r="CH47" s="621"/>
      <c r="CI47" s="621"/>
      <c r="CJ47" s="621"/>
      <c r="CK47" s="621"/>
      <c r="CL47" s="621"/>
      <c r="CM47" s="621"/>
      <c r="CN47" s="621"/>
      <c r="CO47" s="621"/>
      <c r="CP47" s="621"/>
      <c r="CQ47" s="622"/>
      <c r="CR47" s="623">
        <v>52177</v>
      </c>
      <c r="CS47" s="654"/>
      <c r="CT47" s="654"/>
      <c r="CU47" s="654"/>
      <c r="CV47" s="654"/>
      <c r="CW47" s="654"/>
      <c r="CX47" s="654"/>
      <c r="CY47" s="655"/>
      <c r="CZ47" s="628">
        <v>0.6</v>
      </c>
      <c r="DA47" s="656"/>
      <c r="DB47" s="656"/>
      <c r="DC47" s="658"/>
      <c r="DD47" s="632">
        <v>461</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1"/>
      <c r="CD48" s="665"/>
      <c r="CE48" s="666"/>
      <c r="CF48" s="620" t="s">
        <v>369</v>
      </c>
      <c r="CG48" s="621"/>
      <c r="CH48" s="621"/>
      <c r="CI48" s="621"/>
      <c r="CJ48" s="621"/>
      <c r="CK48" s="621"/>
      <c r="CL48" s="621"/>
      <c r="CM48" s="621"/>
      <c r="CN48" s="621"/>
      <c r="CO48" s="621"/>
      <c r="CP48" s="621"/>
      <c r="CQ48" s="622"/>
      <c r="CR48" s="623" t="s">
        <v>149</v>
      </c>
      <c r="CS48" s="624"/>
      <c r="CT48" s="624"/>
      <c r="CU48" s="624"/>
      <c r="CV48" s="624"/>
      <c r="CW48" s="624"/>
      <c r="CX48" s="624"/>
      <c r="CY48" s="625"/>
      <c r="CZ48" s="628" t="s">
        <v>149</v>
      </c>
      <c r="DA48" s="629"/>
      <c r="DB48" s="629"/>
      <c r="DC48" s="635"/>
      <c r="DD48" s="632" t="s">
        <v>149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1"/>
      <c r="CD49" s="644" t="s">
        <v>370</v>
      </c>
      <c r="CE49" s="645"/>
      <c r="CF49" s="645"/>
      <c r="CG49" s="645"/>
      <c r="CH49" s="645"/>
      <c r="CI49" s="645"/>
      <c r="CJ49" s="645"/>
      <c r="CK49" s="645"/>
      <c r="CL49" s="645"/>
      <c r="CM49" s="645"/>
      <c r="CN49" s="645"/>
      <c r="CO49" s="645"/>
      <c r="CP49" s="645"/>
      <c r="CQ49" s="646"/>
      <c r="CR49" s="698">
        <v>8874568</v>
      </c>
      <c r="CS49" s="682"/>
      <c r="CT49" s="682"/>
      <c r="CU49" s="682"/>
      <c r="CV49" s="682"/>
      <c r="CW49" s="682"/>
      <c r="CX49" s="682"/>
      <c r="CY49" s="711"/>
      <c r="CZ49" s="703">
        <v>100</v>
      </c>
      <c r="DA49" s="712"/>
      <c r="DB49" s="712"/>
      <c r="DC49" s="713"/>
      <c r="DD49" s="714">
        <v>5644135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BRq97CJyfSWnvbwcJMn+TlEJAyBTRpTNObZ4CsIYhaIBQ7LmbtotT2aCzSzTmJApL/W0SOniTVjasZpesp+/A==" saltValue="oEPrEzy7XY9R7Wbtm/4Ve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35" t="s">
        <v>371</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36" t="s">
        <v>372</v>
      </c>
      <c r="DK2" s="737"/>
      <c r="DL2" s="737"/>
      <c r="DM2" s="737"/>
      <c r="DN2" s="737"/>
      <c r="DO2" s="738"/>
      <c r="DP2" s="224"/>
      <c r="DQ2" s="736" t="s">
        <v>373</v>
      </c>
      <c r="DR2" s="737"/>
      <c r="DS2" s="737"/>
      <c r="DT2" s="737"/>
      <c r="DU2" s="737"/>
      <c r="DV2" s="737"/>
      <c r="DW2" s="737"/>
      <c r="DX2" s="737"/>
      <c r="DY2" s="737"/>
      <c r="DZ2" s="73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28"/>
      <c r="BA4" s="228"/>
      <c r="BB4" s="228"/>
      <c r="BC4" s="228"/>
      <c r="BD4" s="228"/>
      <c r="BE4" s="229"/>
      <c r="BF4" s="229"/>
      <c r="BG4" s="229"/>
      <c r="BH4" s="229"/>
      <c r="BI4" s="229"/>
      <c r="BJ4" s="229"/>
      <c r="BK4" s="229"/>
      <c r="BL4" s="229"/>
      <c r="BM4" s="229"/>
      <c r="BN4" s="229"/>
      <c r="BO4" s="229"/>
      <c r="BP4" s="229"/>
      <c r="BQ4" s="740" t="s">
        <v>375</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0"/>
    </row>
    <row r="5" spans="1:131" s="231" customFormat="1" ht="26.25" customHeight="1" x14ac:dyDescent="0.15">
      <c r="A5" s="729" t="s">
        <v>376</v>
      </c>
      <c r="B5" s="730"/>
      <c r="C5" s="730"/>
      <c r="D5" s="730"/>
      <c r="E5" s="730"/>
      <c r="F5" s="730"/>
      <c r="G5" s="730"/>
      <c r="H5" s="730"/>
      <c r="I5" s="730"/>
      <c r="J5" s="730"/>
      <c r="K5" s="730"/>
      <c r="L5" s="730"/>
      <c r="M5" s="730"/>
      <c r="N5" s="730"/>
      <c r="O5" s="730"/>
      <c r="P5" s="731"/>
      <c r="Q5" s="725" t="s">
        <v>377</v>
      </c>
      <c r="R5" s="721"/>
      <c r="S5" s="721"/>
      <c r="T5" s="721"/>
      <c r="U5" s="722"/>
      <c r="V5" s="725" t="s">
        <v>378</v>
      </c>
      <c r="W5" s="721"/>
      <c r="X5" s="721"/>
      <c r="Y5" s="721"/>
      <c r="Z5" s="722"/>
      <c r="AA5" s="725" t="s">
        <v>379</v>
      </c>
      <c r="AB5" s="721"/>
      <c r="AC5" s="721"/>
      <c r="AD5" s="721"/>
      <c r="AE5" s="721"/>
      <c r="AF5" s="741" t="s">
        <v>380</v>
      </c>
      <c r="AG5" s="721"/>
      <c r="AH5" s="721"/>
      <c r="AI5" s="721"/>
      <c r="AJ5" s="727"/>
      <c r="AK5" s="721" t="s">
        <v>381</v>
      </c>
      <c r="AL5" s="721"/>
      <c r="AM5" s="721"/>
      <c r="AN5" s="721"/>
      <c r="AO5" s="722"/>
      <c r="AP5" s="725" t="s">
        <v>382</v>
      </c>
      <c r="AQ5" s="721"/>
      <c r="AR5" s="721"/>
      <c r="AS5" s="721"/>
      <c r="AT5" s="722"/>
      <c r="AU5" s="725" t="s">
        <v>383</v>
      </c>
      <c r="AV5" s="721"/>
      <c r="AW5" s="721"/>
      <c r="AX5" s="721"/>
      <c r="AY5" s="727"/>
      <c r="AZ5" s="228"/>
      <c r="BA5" s="228"/>
      <c r="BB5" s="228"/>
      <c r="BC5" s="228"/>
      <c r="BD5" s="228"/>
      <c r="BE5" s="229"/>
      <c r="BF5" s="229"/>
      <c r="BG5" s="229"/>
      <c r="BH5" s="229"/>
      <c r="BI5" s="229"/>
      <c r="BJ5" s="229"/>
      <c r="BK5" s="229"/>
      <c r="BL5" s="229"/>
      <c r="BM5" s="229"/>
      <c r="BN5" s="229"/>
      <c r="BO5" s="229"/>
      <c r="BP5" s="229"/>
      <c r="BQ5" s="729" t="s">
        <v>384</v>
      </c>
      <c r="BR5" s="730"/>
      <c r="BS5" s="730"/>
      <c r="BT5" s="730"/>
      <c r="BU5" s="730"/>
      <c r="BV5" s="730"/>
      <c r="BW5" s="730"/>
      <c r="BX5" s="730"/>
      <c r="BY5" s="730"/>
      <c r="BZ5" s="730"/>
      <c r="CA5" s="730"/>
      <c r="CB5" s="730"/>
      <c r="CC5" s="730"/>
      <c r="CD5" s="730"/>
      <c r="CE5" s="730"/>
      <c r="CF5" s="730"/>
      <c r="CG5" s="731"/>
      <c r="CH5" s="725" t="s">
        <v>385</v>
      </c>
      <c r="CI5" s="721"/>
      <c r="CJ5" s="721"/>
      <c r="CK5" s="721"/>
      <c r="CL5" s="722"/>
      <c r="CM5" s="725" t="s">
        <v>386</v>
      </c>
      <c r="CN5" s="721"/>
      <c r="CO5" s="721"/>
      <c r="CP5" s="721"/>
      <c r="CQ5" s="722"/>
      <c r="CR5" s="725" t="s">
        <v>387</v>
      </c>
      <c r="CS5" s="721"/>
      <c r="CT5" s="721"/>
      <c r="CU5" s="721"/>
      <c r="CV5" s="722"/>
      <c r="CW5" s="725" t="s">
        <v>388</v>
      </c>
      <c r="CX5" s="721"/>
      <c r="CY5" s="721"/>
      <c r="CZ5" s="721"/>
      <c r="DA5" s="722"/>
      <c r="DB5" s="725" t="s">
        <v>389</v>
      </c>
      <c r="DC5" s="721"/>
      <c r="DD5" s="721"/>
      <c r="DE5" s="721"/>
      <c r="DF5" s="722"/>
      <c r="DG5" s="774" t="s">
        <v>390</v>
      </c>
      <c r="DH5" s="775"/>
      <c r="DI5" s="775"/>
      <c r="DJ5" s="775"/>
      <c r="DK5" s="776"/>
      <c r="DL5" s="774" t="s">
        <v>391</v>
      </c>
      <c r="DM5" s="775"/>
      <c r="DN5" s="775"/>
      <c r="DO5" s="775"/>
      <c r="DP5" s="776"/>
      <c r="DQ5" s="725" t="s">
        <v>392</v>
      </c>
      <c r="DR5" s="721"/>
      <c r="DS5" s="721"/>
      <c r="DT5" s="721"/>
      <c r="DU5" s="722"/>
      <c r="DV5" s="725" t="s">
        <v>383</v>
      </c>
      <c r="DW5" s="721"/>
      <c r="DX5" s="721"/>
      <c r="DY5" s="721"/>
      <c r="DZ5" s="727"/>
      <c r="EA5" s="230"/>
    </row>
    <row r="6" spans="1:131" s="231"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28"/>
      <c r="BA6" s="228"/>
      <c r="BB6" s="228"/>
      <c r="BC6" s="228"/>
      <c r="BD6" s="228"/>
      <c r="BE6" s="229"/>
      <c r="BF6" s="229"/>
      <c r="BG6" s="229"/>
      <c r="BH6" s="229"/>
      <c r="BI6" s="229"/>
      <c r="BJ6" s="229"/>
      <c r="BK6" s="229"/>
      <c r="BL6" s="229"/>
      <c r="BM6" s="229"/>
      <c r="BN6" s="229"/>
      <c r="BO6" s="229"/>
      <c r="BP6" s="229"/>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0"/>
    </row>
    <row r="7" spans="1:131" s="231" customFormat="1" ht="26.25" customHeight="1" thickTop="1" x14ac:dyDescent="0.15">
      <c r="A7" s="232">
        <v>1</v>
      </c>
      <c r="B7" s="760" t="s">
        <v>393</v>
      </c>
      <c r="C7" s="761"/>
      <c r="D7" s="761"/>
      <c r="E7" s="761"/>
      <c r="F7" s="761"/>
      <c r="G7" s="761"/>
      <c r="H7" s="761"/>
      <c r="I7" s="761"/>
      <c r="J7" s="761"/>
      <c r="K7" s="761"/>
      <c r="L7" s="761"/>
      <c r="M7" s="761"/>
      <c r="N7" s="761"/>
      <c r="O7" s="761"/>
      <c r="P7" s="762"/>
      <c r="Q7" s="763">
        <v>9182</v>
      </c>
      <c r="R7" s="764"/>
      <c r="S7" s="764"/>
      <c r="T7" s="764"/>
      <c r="U7" s="764"/>
      <c r="V7" s="764">
        <v>8875</v>
      </c>
      <c r="W7" s="764"/>
      <c r="X7" s="764"/>
      <c r="Y7" s="764"/>
      <c r="Z7" s="764"/>
      <c r="AA7" s="764">
        <v>308</v>
      </c>
      <c r="AB7" s="764"/>
      <c r="AC7" s="764"/>
      <c r="AD7" s="764"/>
      <c r="AE7" s="765"/>
      <c r="AF7" s="766">
        <v>292</v>
      </c>
      <c r="AG7" s="767"/>
      <c r="AH7" s="767"/>
      <c r="AI7" s="767"/>
      <c r="AJ7" s="768"/>
      <c r="AK7" s="769">
        <v>127</v>
      </c>
      <c r="AL7" s="770"/>
      <c r="AM7" s="770"/>
      <c r="AN7" s="770"/>
      <c r="AO7" s="770"/>
      <c r="AP7" s="770">
        <v>5384</v>
      </c>
      <c r="AQ7" s="770"/>
      <c r="AR7" s="770"/>
      <c r="AS7" s="770"/>
      <c r="AT7" s="770"/>
      <c r="AU7" s="771" t="s">
        <v>583</v>
      </c>
      <c r="AV7" s="771"/>
      <c r="AW7" s="771"/>
      <c r="AX7" s="771"/>
      <c r="AY7" s="772"/>
      <c r="AZ7" s="228"/>
      <c r="BA7" s="228"/>
      <c r="BB7" s="228"/>
      <c r="BC7" s="228"/>
      <c r="BD7" s="228"/>
      <c r="BE7" s="229"/>
      <c r="BF7" s="229"/>
      <c r="BG7" s="229"/>
      <c r="BH7" s="229"/>
      <c r="BI7" s="229"/>
      <c r="BJ7" s="229"/>
      <c r="BK7" s="229"/>
      <c r="BL7" s="229"/>
      <c r="BM7" s="229"/>
      <c r="BN7" s="229"/>
      <c r="BO7" s="229"/>
      <c r="BP7" s="229"/>
      <c r="BQ7" s="232">
        <v>1</v>
      </c>
      <c r="BR7" s="233" t="s">
        <v>584</v>
      </c>
      <c r="BS7" s="746" t="s">
        <v>585</v>
      </c>
      <c r="BT7" s="747"/>
      <c r="BU7" s="747"/>
      <c r="BV7" s="747"/>
      <c r="BW7" s="747"/>
      <c r="BX7" s="747"/>
      <c r="BY7" s="747"/>
      <c r="BZ7" s="747"/>
      <c r="CA7" s="747"/>
      <c r="CB7" s="747"/>
      <c r="CC7" s="747"/>
      <c r="CD7" s="747"/>
      <c r="CE7" s="747"/>
      <c r="CF7" s="747"/>
      <c r="CG7" s="773"/>
      <c r="CH7" s="743">
        <v>0</v>
      </c>
      <c r="CI7" s="744"/>
      <c r="CJ7" s="744"/>
      <c r="CK7" s="744"/>
      <c r="CL7" s="745"/>
      <c r="CM7" s="743">
        <v>19</v>
      </c>
      <c r="CN7" s="744"/>
      <c r="CO7" s="744"/>
      <c r="CP7" s="744"/>
      <c r="CQ7" s="745"/>
      <c r="CR7" s="743">
        <v>5</v>
      </c>
      <c r="CS7" s="744"/>
      <c r="CT7" s="744"/>
      <c r="CU7" s="744"/>
      <c r="CV7" s="745"/>
      <c r="CW7" s="743" t="s">
        <v>586</v>
      </c>
      <c r="CX7" s="744"/>
      <c r="CY7" s="744"/>
      <c r="CZ7" s="744"/>
      <c r="DA7" s="745"/>
      <c r="DB7" s="743" t="s">
        <v>521</v>
      </c>
      <c r="DC7" s="744"/>
      <c r="DD7" s="744"/>
      <c r="DE7" s="744"/>
      <c r="DF7" s="745"/>
      <c r="DG7" s="743" t="s">
        <v>521</v>
      </c>
      <c r="DH7" s="744"/>
      <c r="DI7" s="744"/>
      <c r="DJ7" s="744"/>
      <c r="DK7" s="745"/>
      <c r="DL7" s="743" t="s">
        <v>521</v>
      </c>
      <c r="DM7" s="744"/>
      <c r="DN7" s="744"/>
      <c r="DO7" s="744"/>
      <c r="DP7" s="745"/>
      <c r="DQ7" s="743" t="s">
        <v>521</v>
      </c>
      <c r="DR7" s="744"/>
      <c r="DS7" s="744"/>
      <c r="DT7" s="744"/>
      <c r="DU7" s="745"/>
      <c r="DV7" s="746"/>
      <c r="DW7" s="747"/>
      <c r="DX7" s="747"/>
      <c r="DY7" s="747"/>
      <c r="DZ7" s="748"/>
      <c r="EA7" s="230"/>
    </row>
    <row r="8" spans="1:131" s="231" customFormat="1" ht="26.25" customHeight="1" x14ac:dyDescent="0.15">
      <c r="A8" s="234">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28"/>
      <c r="BA8" s="228"/>
      <c r="BB8" s="228"/>
      <c r="BC8" s="228"/>
      <c r="BD8" s="228"/>
      <c r="BE8" s="229"/>
      <c r="BF8" s="229"/>
      <c r="BG8" s="229"/>
      <c r="BH8" s="229"/>
      <c r="BI8" s="229"/>
      <c r="BJ8" s="229"/>
      <c r="BK8" s="229"/>
      <c r="BL8" s="229"/>
      <c r="BM8" s="229"/>
      <c r="BN8" s="229"/>
      <c r="BO8" s="229"/>
      <c r="BP8" s="229"/>
      <c r="BQ8" s="234">
        <v>2</v>
      </c>
      <c r="BR8" s="235"/>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0"/>
    </row>
    <row r="9" spans="1:131" s="231" customFormat="1" ht="26.25" customHeight="1" x14ac:dyDescent="0.15">
      <c r="A9" s="234">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28"/>
      <c r="BA9" s="228"/>
      <c r="BB9" s="228"/>
      <c r="BC9" s="228"/>
      <c r="BD9" s="228"/>
      <c r="BE9" s="229"/>
      <c r="BF9" s="229"/>
      <c r="BG9" s="229"/>
      <c r="BH9" s="229"/>
      <c r="BI9" s="229"/>
      <c r="BJ9" s="229"/>
      <c r="BK9" s="229"/>
      <c r="BL9" s="229"/>
      <c r="BM9" s="229"/>
      <c r="BN9" s="229"/>
      <c r="BO9" s="229"/>
      <c r="BP9" s="229"/>
      <c r="BQ9" s="234">
        <v>3</v>
      </c>
      <c r="BR9" s="235"/>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0"/>
    </row>
    <row r="10" spans="1:131" s="231" customFormat="1" ht="26.25" customHeight="1" x14ac:dyDescent="0.15">
      <c r="A10" s="234">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28"/>
      <c r="BA10" s="228"/>
      <c r="BB10" s="228"/>
      <c r="BC10" s="228"/>
      <c r="BD10" s="228"/>
      <c r="BE10" s="229"/>
      <c r="BF10" s="229"/>
      <c r="BG10" s="229"/>
      <c r="BH10" s="229"/>
      <c r="BI10" s="229"/>
      <c r="BJ10" s="229"/>
      <c r="BK10" s="229"/>
      <c r="BL10" s="229"/>
      <c r="BM10" s="229"/>
      <c r="BN10" s="229"/>
      <c r="BO10" s="229"/>
      <c r="BP10" s="229"/>
      <c r="BQ10" s="234">
        <v>4</v>
      </c>
      <c r="BR10" s="235"/>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0"/>
    </row>
    <row r="11" spans="1:131" s="231" customFormat="1" ht="26.25" customHeight="1" x14ac:dyDescent="0.15">
      <c r="A11" s="234">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28"/>
      <c r="BA11" s="228"/>
      <c r="BB11" s="228"/>
      <c r="BC11" s="228"/>
      <c r="BD11" s="228"/>
      <c r="BE11" s="229"/>
      <c r="BF11" s="229"/>
      <c r="BG11" s="229"/>
      <c r="BH11" s="229"/>
      <c r="BI11" s="229"/>
      <c r="BJ11" s="229"/>
      <c r="BK11" s="229"/>
      <c r="BL11" s="229"/>
      <c r="BM11" s="229"/>
      <c r="BN11" s="229"/>
      <c r="BO11" s="229"/>
      <c r="BP11" s="229"/>
      <c r="BQ11" s="234">
        <v>5</v>
      </c>
      <c r="BR11" s="235"/>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0"/>
    </row>
    <row r="12" spans="1:131" s="231" customFormat="1" ht="26.25" customHeight="1" x14ac:dyDescent="0.15">
      <c r="A12" s="234">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28"/>
      <c r="BA12" s="228"/>
      <c r="BB12" s="228"/>
      <c r="BC12" s="228"/>
      <c r="BD12" s="228"/>
      <c r="BE12" s="229"/>
      <c r="BF12" s="229"/>
      <c r="BG12" s="229"/>
      <c r="BH12" s="229"/>
      <c r="BI12" s="229"/>
      <c r="BJ12" s="229"/>
      <c r="BK12" s="229"/>
      <c r="BL12" s="229"/>
      <c r="BM12" s="229"/>
      <c r="BN12" s="229"/>
      <c r="BO12" s="229"/>
      <c r="BP12" s="229"/>
      <c r="BQ12" s="234">
        <v>6</v>
      </c>
      <c r="BR12" s="235"/>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0"/>
    </row>
    <row r="13" spans="1:131" s="231" customFormat="1" ht="26.25" customHeight="1" x14ac:dyDescent="0.15">
      <c r="A13" s="234">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28"/>
      <c r="BA13" s="228"/>
      <c r="BB13" s="228"/>
      <c r="BC13" s="228"/>
      <c r="BD13" s="228"/>
      <c r="BE13" s="229"/>
      <c r="BF13" s="229"/>
      <c r="BG13" s="229"/>
      <c r="BH13" s="229"/>
      <c r="BI13" s="229"/>
      <c r="BJ13" s="229"/>
      <c r="BK13" s="229"/>
      <c r="BL13" s="229"/>
      <c r="BM13" s="229"/>
      <c r="BN13" s="229"/>
      <c r="BO13" s="229"/>
      <c r="BP13" s="229"/>
      <c r="BQ13" s="234">
        <v>7</v>
      </c>
      <c r="BR13" s="235"/>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0"/>
    </row>
    <row r="14" spans="1:131" s="231" customFormat="1" ht="26.25" customHeight="1" x14ac:dyDescent="0.15">
      <c r="A14" s="234">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28"/>
      <c r="BA14" s="228"/>
      <c r="BB14" s="228"/>
      <c r="BC14" s="228"/>
      <c r="BD14" s="228"/>
      <c r="BE14" s="229"/>
      <c r="BF14" s="229"/>
      <c r="BG14" s="229"/>
      <c r="BH14" s="229"/>
      <c r="BI14" s="229"/>
      <c r="BJ14" s="229"/>
      <c r="BK14" s="229"/>
      <c r="BL14" s="229"/>
      <c r="BM14" s="229"/>
      <c r="BN14" s="229"/>
      <c r="BO14" s="229"/>
      <c r="BP14" s="229"/>
      <c r="BQ14" s="234">
        <v>8</v>
      </c>
      <c r="BR14" s="235"/>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0"/>
    </row>
    <row r="15" spans="1:131" s="231" customFormat="1" ht="26.25" customHeight="1" x14ac:dyDescent="0.15">
      <c r="A15" s="234">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28"/>
      <c r="BA15" s="228"/>
      <c r="BB15" s="228"/>
      <c r="BC15" s="228"/>
      <c r="BD15" s="228"/>
      <c r="BE15" s="229"/>
      <c r="BF15" s="229"/>
      <c r="BG15" s="229"/>
      <c r="BH15" s="229"/>
      <c r="BI15" s="229"/>
      <c r="BJ15" s="229"/>
      <c r="BK15" s="229"/>
      <c r="BL15" s="229"/>
      <c r="BM15" s="229"/>
      <c r="BN15" s="229"/>
      <c r="BO15" s="229"/>
      <c r="BP15" s="229"/>
      <c r="BQ15" s="234">
        <v>9</v>
      </c>
      <c r="BR15" s="235"/>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0"/>
    </row>
    <row r="16" spans="1:131" s="231" customFormat="1" ht="26.25" customHeight="1" x14ac:dyDescent="0.15">
      <c r="A16" s="234">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28"/>
      <c r="BA16" s="228"/>
      <c r="BB16" s="228"/>
      <c r="BC16" s="228"/>
      <c r="BD16" s="228"/>
      <c r="BE16" s="229"/>
      <c r="BF16" s="229"/>
      <c r="BG16" s="229"/>
      <c r="BH16" s="229"/>
      <c r="BI16" s="229"/>
      <c r="BJ16" s="229"/>
      <c r="BK16" s="229"/>
      <c r="BL16" s="229"/>
      <c r="BM16" s="229"/>
      <c r="BN16" s="229"/>
      <c r="BO16" s="229"/>
      <c r="BP16" s="229"/>
      <c r="BQ16" s="234">
        <v>10</v>
      </c>
      <c r="BR16" s="235"/>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0"/>
    </row>
    <row r="17" spans="1:131" s="231" customFormat="1" ht="26.25" customHeight="1" x14ac:dyDescent="0.15">
      <c r="A17" s="234">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28"/>
      <c r="BA17" s="228"/>
      <c r="BB17" s="228"/>
      <c r="BC17" s="228"/>
      <c r="BD17" s="228"/>
      <c r="BE17" s="229"/>
      <c r="BF17" s="229"/>
      <c r="BG17" s="229"/>
      <c r="BH17" s="229"/>
      <c r="BI17" s="229"/>
      <c r="BJ17" s="229"/>
      <c r="BK17" s="229"/>
      <c r="BL17" s="229"/>
      <c r="BM17" s="229"/>
      <c r="BN17" s="229"/>
      <c r="BO17" s="229"/>
      <c r="BP17" s="229"/>
      <c r="BQ17" s="234">
        <v>11</v>
      </c>
      <c r="BR17" s="235"/>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0"/>
    </row>
    <row r="18" spans="1:131" s="231" customFormat="1" ht="26.25" customHeight="1" x14ac:dyDescent="0.15">
      <c r="A18" s="234">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28"/>
      <c r="BA18" s="228"/>
      <c r="BB18" s="228"/>
      <c r="BC18" s="228"/>
      <c r="BD18" s="228"/>
      <c r="BE18" s="229"/>
      <c r="BF18" s="229"/>
      <c r="BG18" s="229"/>
      <c r="BH18" s="229"/>
      <c r="BI18" s="229"/>
      <c r="BJ18" s="229"/>
      <c r="BK18" s="229"/>
      <c r="BL18" s="229"/>
      <c r="BM18" s="229"/>
      <c r="BN18" s="229"/>
      <c r="BO18" s="229"/>
      <c r="BP18" s="229"/>
      <c r="BQ18" s="234">
        <v>12</v>
      </c>
      <c r="BR18" s="235"/>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0"/>
    </row>
    <row r="19" spans="1:131" s="231" customFormat="1" ht="26.25" customHeight="1" x14ac:dyDescent="0.15">
      <c r="A19" s="234">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28"/>
      <c r="BA19" s="228"/>
      <c r="BB19" s="228"/>
      <c r="BC19" s="228"/>
      <c r="BD19" s="228"/>
      <c r="BE19" s="229"/>
      <c r="BF19" s="229"/>
      <c r="BG19" s="229"/>
      <c r="BH19" s="229"/>
      <c r="BI19" s="229"/>
      <c r="BJ19" s="229"/>
      <c r="BK19" s="229"/>
      <c r="BL19" s="229"/>
      <c r="BM19" s="229"/>
      <c r="BN19" s="229"/>
      <c r="BO19" s="229"/>
      <c r="BP19" s="229"/>
      <c r="BQ19" s="234">
        <v>13</v>
      </c>
      <c r="BR19" s="235"/>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0"/>
    </row>
    <row r="20" spans="1:131" s="231" customFormat="1" ht="26.25" customHeight="1" x14ac:dyDescent="0.15">
      <c r="A20" s="234">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28"/>
      <c r="BA20" s="228"/>
      <c r="BB20" s="228"/>
      <c r="BC20" s="228"/>
      <c r="BD20" s="228"/>
      <c r="BE20" s="229"/>
      <c r="BF20" s="229"/>
      <c r="BG20" s="229"/>
      <c r="BH20" s="229"/>
      <c r="BI20" s="229"/>
      <c r="BJ20" s="229"/>
      <c r="BK20" s="229"/>
      <c r="BL20" s="229"/>
      <c r="BM20" s="229"/>
      <c r="BN20" s="229"/>
      <c r="BO20" s="229"/>
      <c r="BP20" s="229"/>
      <c r="BQ20" s="234">
        <v>14</v>
      </c>
      <c r="BR20" s="235"/>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0"/>
    </row>
    <row r="21" spans="1:131" s="231" customFormat="1" ht="26.25" customHeight="1" thickBot="1" x14ac:dyDescent="0.2">
      <c r="A21" s="234">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28"/>
      <c r="BA21" s="228"/>
      <c r="BB21" s="228"/>
      <c r="BC21" s="228"/>
      <c r="BD21" s="228"/>
      <c r="BE21" s="229"/>
      <c r="BF21" s="229"/>
      <c r="BG21" s="229"/>
      <c r="BH21" s="229"/>
      <c r="BI21" s="229"/>
      <c r="BJ21" s="229"/>
      <c r="BK21" s="229"/>
      <c r="BL21" s="229"/>
      <c r="BM21" s="229"/>
      <c r="BN21" s="229"/>
      <c r="BO21" s="229"/>
      <c r="BP21" s="229"/>
      <c r="BQ21" s="234">
        <v>15</v>
      </c>
      <c r="BR21" s="235"/>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0"/>
    </row>
    <row r="22" spans="1:131" s="231" customFormat="1" ht="26.25" customHeight="1" x14ac:dyDescent="0.15">
      <c r="A22" s="234">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29"/>
      <c r="BF22" s="229"/>
      <c r="BG22" s="229"/>
      <c r="BH22" s="229"/>
      <c r="BI22" s="229"/>
      <c r="BJ22" s="229"/>
      <c r="BK22" s="229"/>
      <c r="BL22" s="229"/>
      <c r="BM22" s="229"/>
      <c r="BN22" s="229"/>
      <c r="BO22" s="229"/>
      <c r="BP22" s="229"/>
      <c r="BQ22" s="234">
        <v>16</v>
      </c>
      <c r="BR22" s="235"/>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0"/>
    </row>
    <row r="23" spans="1:131" s="231" customFormat="1" ht="26.25" customHeight="1" thickBot="1" x14ac:dyDescent="0.2">
      <c r="A23" s="236" t="s">
        <v>395</v>
      </c>
      <c r="B23" s="789" t="s">
        <v>396</v>
      </c>
      <c r="C23" s="790"/>
      <c r="D23" s="790"/>
      <c r="E23" s="790"/>
      <c r="F23" s="790"/>
      <c r="G23" s="790"/>
      <c r="H23" s="790"/>
      <c r="I23" s="790"/>
      <c r="J23" s="790"/>
      <c r="K23" s="790"/>
      <c r="L23" s="790"/>
      <c r="M23" s="790"/>
      <c r="N23" s="790"/>
      <c r="O23" s="790"/>
      <c r="P23" s="791"/>
      <c r="Q23" s="792">
        <v>9182</v>
      </c>
      <c r="R23" s="793"/>
      <c r="S23" s="793"/>
      <c r="T23" s="793"/>
      <c r="U23" s="793"/>
      <c r="V23" s="793">
        <v>875</v>
      </c>
      <c r="W23" s="793"/>
      <c r="X23" s="793"/>
      <c r="Y23" s="793"/>
      <c r="Z23" s="793"/>
      <c r="AA23" s="793">
        <v>308</v>
      </c>
      <c r="AB23" s="793"/>
      <c r="AC23" s="793"/>
      <c r="AD23" s="793"/>
      <c r="AE23" s="794"/>
      <c r="AF23" s="795">
        <v>292</v>
      </c>
      <c r="AG23" s="793"/>
      <c r="AH23" s="793"/>
      <c r="AI23" s="793"/>
      <c r="AJ23" s="796"/>
      <c r="AK23" s="797"/>
      <c r="AL23" s="798"/>
      <c r="AM23" s="798"/>
      <c r="AN23" s="798"/>
      <c r="AO23" s="798"/>
      <c r="AP23" s="793">
        <v>5384</v>
      </c>
      <c r="AQ23" s="793"/>
      <c r="AR23" s="793"/>
      <c r="AS23" s="793"/>
      <c r="AT23" s="793"/>
      <c r="AU23" s="809"/>
      <c r="AV23" s="809"/>
      <c r="AW23" s="809"/>
      <c r="AX23" s="809"/>
      <c r="AY23" s="810"/>
      <c r="AZ23" s="811" t="s">
        <v>397</v>
      </c>
      <c r="BA23" s="812"/>
      <c r="BB23" s="812"/>
      <c r="BC23" s="812"/>
      <c r="BD23" s="813"/>
      <c r="BE23" s="229"/>
      <c r="BF23" s="229"/>
      <c r="BG23" s="229"/>
      <c r="BH23" s="229"/>
      <c r="BI23" s="229"/>
      <c r="BJ23" s="229"/>
      <c r="BK23" s="229"/>
      <c r="BL23" s="229"/>
      <c r="BM23" s="229"/>
      <c r="BN23" s="229"/>
      <c r="BO23" s="229"/>
      <c r="BP23" s="229"/>
      <c r="BQ23" s="234">
        <v>17</v>
      </c>
      <c r="BR23" s="235"/>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0"/>
    </row>
    <row r="24" spans="1:131" s="231"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0"/>
    </row>
    <row r="25" spans="1:131" ht="26.25" customHeight="1" thickBot="1" x14ac:dyDescent="0.2">
      <c r="A25" s="739" t="s">
        <v>399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28"/>
      <c r="BK25" s="228"/>
      <c r="BL25" s="228"/>
      <c r="BM25" s="228"/>
      <c r="BN25" s="228"/>
      <c r="BO25" s="237"/>
      <c r="BP25" s="237"/>
      <c r="BQ25" s="234">
        <v>19</v>
      </c>
      <c r="BR25" s="235"/>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6"/>
    </row>
    <row r="26" spans="1:131" ht="26.25" customHeight="1" x14ac:dyDescent="0.15">
      <c r="A26" s="729" t="s">
        <v>376</v>
      </c>
      <c r="B26" s="730"/>
      <c r="C26" s="730"/>
      <c r="D26" s="730"/>
      <c r="E26" s="730"/>
      <c r="F26" s="730"/>
      <c r="G26" s="730"/>
      <c r="H26" s="730"/>
      <c r="I26" s="730"/>
      <c r="J26" s="730"/>
      <c r="K26" s="730"/>
      <c r="L26" s="730"/>
      <c r="M26" s="730"/>
      <c r="N26" s="730"/>
      <c r="O26" s="730"/>
      <c r="P26" s="731"/>
      <c r="Q26" s="725" t="s">
        <v>400</v>
      </c>
      <c r="R26" s="721"/>
      <c r="S26" s="721"/>
      <c r="T26" s="721"/>
      <c r="U26" s="722"/>
      <c r="V26" s="725" t="s">
        <v>401</v>
      </c>
      <c r="W26" s="721"/>
      <c r="X26" s="721"/>
      <c r="Y26" s="721"/>
      <c r="Z26" s="722"/>
      <c r="AA26" s="725" t="s">
        <v>402</v>
      </c>
      <c r="AB26" s="721"/>
      <c r="AC26" s="721"/>
      <c r="AD26" s="721"/>
      <c r="AE26" s="721"/>
      <c r="AF26" s="814" t="s">
        <v>403</v>
      </c>
      <c r="AG26" s="815"/>
      <c r="AH26" s="815"/>
      <c r="AI26" s="815"/>
      <c r="AJ26" s="816"/>
      <c r="AK26" s="721" t="s">
        <v>404</v>
      </c>
      <c r="AL26" s="721"/>
      <c r="AM26" s="721"/>
      <c r="AN26" s="721"/>
      <c r="AO26" s="722"/>
      <c r="AP26" s="725" t="s">
        <v>405</v>
      </c>
      <c r="AQ26" s="721"/>
      <c r="AR26" s="721"/>
      <c r="AS26" s="721"/>
      <c r="AT26" s="722"/>
      <c r="AU26" s="725" t="s">
        <v>406</v>
      </c>
      <c r="AV26" s="721"/>
      <c r="AW26" s="721"/>
      <c r="AX26" s="721"/>
      <c r="AY26" s="722"/>
      <c r="AZ26" s="725" t="s">
        <v>407</v>
      </c>
      <c r="BA26" s="721"/>
      <c r="BB26" s="721"/>
      <c r="BC26" s="721"/>
      <c r="BD26" s="722"/>
      <c r="BE26" s="725" t="s">
        <v>383</v>
      </c>
      <c r="BF26" s="721"/>
      <c r="BG26" s="721"/>
      <c r="BH26" s="721"/>
      <c r="BI26" s="727"/>
      <c r="BJ26" s="228"/>
      <c r="BK26" s="228"/>
      <c r="BL26" s="228"/>
      <c r="BM26" s="228"/>
      <c r="BN26" s="228"/>
      <c r="BO26" s="237"/>
      <c r="BP26" s="237"/>
      <c r="BQ26" s="234">
        <v>20</v>
      </c>
      <c r="BR26" s="235"/>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6"/>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28"/>
      <c r="BK27" s="228"/>
      <c r="BL27" s="228"/>
      <c r="BM27" s="228"/>
      <c r="BN27" s="228"/>
      <c r="BO27" s="237"/>
      <c r="BP27" s="237"/>
      <c r="BQ27" s="234">
        <v>21</v>
      </c>
      <c r="BR27" s="235"/>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6"/>
    </row>
    <row r="28" spans="1:131" ht="26.25" customHeight="1" thickTop="1" x14ac:dyDescent="0.15">
      <c r="A28" s="238">
        <v>1</v>
      </c>
      <c r="B28" s="760" t="s">
        <v>408</v>
      </c>
      <c r="C28" s="761"/>
      <c r="D28" s="761"/>
      <c r="E28" s="761"/>
      <c r="F28" s="761"/>
      <c r="G28" s="761"/>
      <c r="H28" s="761"/>
      <c r="I28" s="761"/>
      <c r="J28" s="761"/>
      <c r="K28" s="761"/>
      <c r="L28" s="761"/>
      <c r="M28" s="761"/>
      <c r="N28" s="761"/>
      <c r="O28" s="761"/>
      <c r="P28" s="762"/>
      <c r="Q28" s="822">
        <v>2232</v>
      </c>
      <c r="R28" s="823"/>
      <c r="S28" s="823"/>
      <c r="T28" s="823"/>
      <c r="U28" s="823"/>
      <c r="V28" s="823">
        <v>2193</v>
      </c>
      <c r="W28" s="823"/>
      <c r="X28" s="823"/>
      <c r="Y28" s="823"/>
      <c r="Z28" s="823"/>
      <c r="AA28" s="823">
        <v>39</v>
      </c>
      <c r="AB28" s="823"/>
      <c r="AC28" s="823"/>
      <c r="AD28" s="823"/>
      <c r="AE28" s="824"/>
      <c r="AF28" s="825">
        <v>39</v>
      </c>
      <c r="AG28" s="823"/>
      <c r="AH28" s="823"/>
      <c r="AI28" s="823"/>
      <c r="AJ28" s="826"/>
      <c r="AK28" s="827">
        <v>142</v>
      </c>
      <c r="AL28" s="828"/>
      <c r="AM28" s="828"/>
      <c r="AN28" s="828"/>
      <c r="AO28" s="828"/>
      <c r="AP28" s="828" t="s">
        <v>586</v>
      </c>
      <c r="AQ28" s="828"/>
      <c r="AR28" s="828"/>
      <c r="AS28" s="828"/>
      <c r="AT28" s="828"/>
      <c r="AU28" s="828" t="s">
        <v>521</v>
      </c>
      <c r="AV28" s="828"/>
      <c r="AW28" s="828"/>
      <c r="AX28" s="828"/>
      <c r="AY28" s="828"/>
      <c r="AZ28" s="829" t="s">
        <v>521</v>
      </c>
      <c r="BA28" s="829"/>
      <c r="BB28" s="829"/>
      <c r="BC28" s="829"/>
      <c r="BD28" s="829"/>
      <c r="BE28" s="820"/>
      <c r="BF28" s="820"/>
      <c r="BG28" s="820"/>
      <c r="BH28" s="820"/>
      <c r="BI28" s="821"/>
      <c r="BJ28" s="228"/>
      <c r="BK28" s="228"/>
      <c r="BL28" s="228"/>
      <c r="BM28" s="228"/>
      <c r="BN28" s="228"/>
      <c r="BO28" s="237"/>
      <c r="BP28" s="237"/>
      <c r="BQ28" s="234">
        <v>22</v>
      </c>
      <c r="BR28" s="235"/>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6"/>
    </row>
    <row r="29" spans="1:131" ht="26.25" customHeight="1" x14ac:dyDescent="0.15">
      <c r="A29" s="238">
        <v>2</v>
      </c>
      <c r="B29" s="749" t="s">
        <v>409</v>
      </c>
      <c r="C29" s="750"/>
      <c r="D29" s="750"/>
      <c r="E29" s="750"/>
      <c r="F29" s="750"/>
      <c r="G29" s="750"/>
      <c r="H29" s="750"/>
      <c r="I29" s="750"/>
      <c r="J29" s="750"/>
      <c r="K29" s="750"/>
      <c r="L29" s="750"/>
      <c r="M29" s="750"/>
      <c r="N29" s="750"/>
      <c r="O29" s="750"/>
      <c r="P29" s="751"/>
      <c r="Q29" s="752">
        <v>262</v>
      </c>
      <c r="R29" s="753"/>
      <c r="S29" s="753"/>
      <c r="T29" s="753"/>
      <c r="U29" s="753"/>
      <c r="V29" s="753">
        <v>254</v>
      </c>
      <c r="W29" s="753"/>
      <c r="X29" s="753"/>
      <c r="Y29" s="753"/>
      <c r="Z29" s="753"/>
      <c r="AA29" s="753">
        <v>8</v>
      </c>
      <c r="AB29" s="753"/>
      <c r="AC29" s="753"/>
      <c r="AD29" s="753"/>
      <c r="AE29" s="754"/>
      <c r="AF29" s="755">
        <v>8</v>
      </c>
      <c r="AG29" s="756"/>
      <c r="AH29" s="756"/>
      <c r="AI29" s="756"/>
      <c r="AJ29" s="757"/>
      <c r="AK29" s="834">
        <v>64</v>
      </c>
      <c r="AL29" s="830"/>
      <c r="AM29" s="830"/>
      <c r="AN29" s="830"/>
      <c r="AO29" s="830"/>
      <c r="AP29" s="830" t="s">
        <v>586</v>
      </c>
      <c r="AQ29" s="830"/>
      <c r="AR29" s="830"/>
      <c r="AS29" s="830"/>
      <c r="AT29" s="830"/>
      <c r="AU29" s="830" t="s">
        <v>586</v>
      </c>
      <c r="AV29" s="830"/>
      <c r="AW29" s="830"/>
      <c r="AX29" s="830"/>
      <c r="AY29" s="830"/>
      <c r="AZ29" s="831" t="s">
        <v>521</v>
      </c>
      <c r="BA29" s="831"/>
      <c r="BB29" s="831"/>
      <c r="BC29" s="831"/>
      <c r="BD29" s="831"/>
      <c r="BE29" s="832"/>
      <c r="BF29" s="832"/>
      <c r="BG29" s="832"/>
      <c r="BH29" s="832"/>
      <c r="BI29" s="833"/>
      <c r="BJ29" s="228"/>
      <c r="BK29" s="228"/>
      <c r="BL29" s="228"/>
      <c r="BM29" s="228"/>
      <c r="BN29" s="228"/>
      <c r="BO29" s="237"/>
      <c r="BP29" s="237"/>
      <c r="BQ29" s="234">
        <v>23</v>
      </c>
      <c r="BR29" s="235"/>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6"/>
    </row>
    <row r="30" spans="1:131" ht="26.25" customHeight="1" x14ac:dyDescent="0.15">
      <c r="A30" s="238">
        <v>3</v>
      </c>
      <c r="B30" s="749" t="s">
        <v>410</v>
      </c>
      <c r="C30" s="750"/>
      <c r="D30" s="750"/>
      <c r="E30" s="750"/>
      <c r="F30" s="750"/>
      <c r="G30" s="750"/>
      <c r="H30" s="750"/>
      <c r="I30" s="750"/>
      <c r="J30" s="750"/>
      <c r="K30" s="750"/>
      <c r="L30" s="750"/>
      <c r="M30" s="750"/>
      <c r="N30" s="750"/>
      <c r="O30" s="750"/>
      <c r="P30" s="751"/>
      <c r="Q30" s="752">
        <v>1974</v>
      </c>
      <c r="R30" s="753"/>
      <c r="S30" s="753"/>
      <c r="T30" s="753"/>
      <c r="U30" s="753"/>
      <c r="V30" s="753">
        <v>1856</v>
      </c>
      <c r="W30" s="753"/>
      <c r="X30" s="753"/>
      <c r="Y30" s="753"/>
      <c r="Z30" s="753"/>
      <c r="AA30" s="753">
        <v>119</v>
      </c>
      <c r="AB30" s="753"/>
      <c r="AC30" s="753"/>
      <c r="AD30" s="753"/>
      <c r="AE30" s="754"/>
      <c r="AF30" s="755">
        <v>119</v>
      </c>
      <c r="AG30" s="756"/>
      <c r="AH30" s="756"/>
      <c r="AI30" s="756"/>
      <c r="AJ30" s="757"/>
      <c r="AK30" s="834">
        <v>311</v>
      </c>
      <c r="AL30" s="830"/>
      <c r="AM30" s="830"/>
      <c r="AN30" s="830"/>
      <c r="AO30" s="830"/>
      <c r="AP30" s="830" t="s">
        <v>586</v>
      </c>
      <c r="AQ30" s="830"/>
      <c r="AR30" s="830"/>
      <c r="AS30" s="830"/>
      <c r="AT30" s="830"/>
      <c r="AU30" s="830" t="s">
        <v>586</v>
      </c>
      <c r="AV30" s="830"/>
      <c r="AW30" s="830"/>
      <c r="AX30" s="830"/>
      <c r="AY30" s="830"/>
      <c r="AZ30" s="831" t="s">
        <v>521</v>
      </c>
      <c r="BA30" s="831"/>
      <c r="BB30" s="831"/>
      <c r="BC30" s="831"/>
      <c r="BD30" s="831"/>
      <c r="BE30" s="832"/>
      <c r="BF30" s="832"/>
      <c r="BG30" s="832"/>
      <c r="BH30" s="832"/>
      <c r="BI30" s="833"/>
      <c r="BJ30" s="228"/>
      <c r="BK30" s="228"/>
      <c r="BL30" s="228"/>
      <c r="BM30" s="228"/>
      <c r="BN30" s="228"/>
      <c r="BO30" s="237"/>
      <c r="BP30" s="237"/>
      <c r="BQ30" s="234">
        <v>24</v>
      </c>
      <c r="BR30" s="235"/>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6"/>
    </row>
    <row r="31" spans="1:131" ht="26.25" customHeight="1" x14ac:dyDescent="0.15">
      <c r="A31" s="238">
        <v>4</v>
      </c>
      <c r="B31" s="749" t="s">
        <v>411</v>
      </c>
      <c r="C31" s="750"/>
      <c r="D31" s="750"/>
      <c r="E31" s="750"/>
      <c r="F31" s="750"/>
      <c r="G31" s="750"/>
      <c r="H31" s="750"/>
      <c r="I31" s="750"/>
      <c r="J31" s="750"/>
      <c r="K31" s="750"/>
      <c r="L31" s="750"/>
      <c r="M31" s="750"/>
      <c r="N31" s="750"/>
      <c r="O31" s="750"/>
      <c r="P31" s="751"/>
      <c r="Q31" s="752">
        <v>9</v>
      </c>
      <c r="R31" s="753"/>
      <c r="S31" s="753"/>
      <c r="T31" s="753"/>
      <c r="U31" s="753"/>
      <c r="V31" s="753">
        <v>9</v>
      </c>
      <c r="W31" s="753"/>
      <c r="X31" s="753"/>
      <c r="Y31" s="753"/>
      <c r="Z31" s="753"/>
      <c r="AA31" s="753">
        <v>1</v>
      </c>
      <c r="AB31" s="753"/>
      <c r="AC31" s="753"/>
      <c r="AD31" s="753"/>
      <c r="AE31" s="754"/>
      <c r="AF31" s="755">
        <v>1</v>
      </c>
      <c r="AG31" s="756"/>
      <c r="AH31" s="756"/>
      <c r="AI31" s="756"/>
      <c r="AJ31" s="757"/>
      <c r="AK31" s="834">
        <v>0</v>
      </c>
      <c r="AL31" s="830"/>
      <c r="AM31" s="830"/>
      <c r="AN31" s="830"/>
      <c r="AO31" s="830"/>
      <c r="AP31" s="830" t="s">
        <v>586</v>
      </c>
      <c r="AQ31" s="830"/>
      <c r="AR31" s="830"/>
      <c r="AS31" s="830"/>
      <c r="AT31" s="830"/>
      <c r="AU31" s="830" t="s">
        <v>586</v>
      </c>
      <c r="AV31" s="830"/>
      <c r="AW31" s="830"/>
      <c r="AX31" s="830"/>
      <c r="AY31" s="830"/>
      <c r="AZ31" s="831" t="s">
        <v>521</v>
      </c>
      <c r="BA31" s="831"/>
      <c r="BB31" s="831"/>
      <c r="BC31" s="831"/>
      <c r="BD31" s="831"/>
      <c r="BE31" s="832"/>
      <c r="BF31" s="832"/>
      <c r="BG31" s="832"/>
      <c r="BH31" s="832"/>
      <c r="BI31" s="833"/>
      <c r="BJ31" s="228"/>
      <c r="BK31" s="228"/>
      <c r="BL31" s="228"/>
      <c r="BM31" s="228"/>
      <c r="BN31" s="228"/>
      <c r="BO31" s="237"/>
      <c r="BP31" s="237"/>
      <c r="BQ31" s="234">
        <v>25</v>
      </c>
      <c r="BR31" s="235"/>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6"/>
    </row>
    <row r="32" spans="1:131" ht="26.25" customHeight="1" x14ac:dyDescent="0.15">
      <c r="A32" s="238">
        <v>5</v>
      </c>
      <c r="B32" s="749" t="s">
        <v>412</v>
      </c>
      <c r="C32" s="750"/>
      <c r="D32" s="750"/>
      <c r="E32" s="750"/>
      <c r="F32" s="750"/>
      <c r="G32" s="750"/>
      <c r="H32" s="750"/>
      <c r="I32" s="750"/>
      <c r="J32" s="750"/>
      <c r="K32" s="750"/>
      <c r="L32" s="750"/>
      <c r="M32" s="750"/>
      <c r="N32" s="750"/>
      <c r="O32" s="750"/>
      <c r="P32" s="751"/>
      <c r="Q32" s="752">
        <v>569</v>
      </c>
      <c r="R32" s="753"/>
      <c r="S32" s="753"/>
      <c r="T32" s="753"/>
      <c r="U32" s="753"/>
      <c r="V32" s="753">
        <v>550</v>
      </c>
      <c r="W32" s="753"/>
      <c r="X32" s="753"/>
      <c r="Y32" s="753"/>
      <c r="Z32" s="753"/>
      <c r="AA32" s="753">
        <v>19</v>
      </c>
      <c r="AB32" s="753"/>
      <c r="AC32" s="753"/>
      <c r="AD32" s="753"/>
      <c r="AE32" s="754"/>
      <c r="AF32" s="755">
        <v>474</v>
      </c>
      <c r="AG32" s="756"/>
      <c r="AH32" s="756"/>
      <c r="AI32" s="756"/>
      <c r="AJ32" s="757"/>
      <c r="AK32" s="834">
        <v>35</v>
      </c>
      <c r="AL32" s="830"/>
      <c r="AM32" s="830"/>
      <c r="AN32" s="830"/>
      <c r="AO32" s="830"/>
      <c r="AP32" s="830">
        <v>108</v>
      </c>
      <c r="AQ32" s="830"/>
      <c r="AR32" s="830"/>
      <c r="AS32" s="830"/>
      <c r="AT32" s="830"/>
      <c r="AU32" s="830">
        <v>1</v>
      </c>
      <c r="AV32" s="830"/>
      <c r="AW32" s="830"/>
      <c r="AX32" s="830"/>
      <c r="AY32" s="830"/>
      <c r="AZ32" s="831" t="s">
        <v>521</v>
      </c>
      <c r="BA32" s="831"/>
      <c r="BB32" s="831"/>
      <c r="BC32" s="831"/>
      <c r="BD32" s="831"/>
      <c r="BE32" s="832" t="s">
        <v>413</v>
      </c>
      <c r="BF32" s="832"/>
      <c r="BG32" s="832"/>
      <c r="BH32" s="832"/>
      <c r="BI32" s="833"/>
      <c r="BJ32" s="228"/>
      <c r="BK32" s="228"/>
      <c r="BL32" s="228"/>
      <c r="BM32" s="228"/>
      <c r="BN32" s="228"/>
      <c r="BO32" s="237"/>
      <c r="BP32" s="237"/>
      <c r="BQ32" s="234">
        <v>26</v>
      </c>
      <c r="BR32" s="235"/>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6"/>
    </row>
    <row r="33" spans="1:131" ht="26.25" customHeight="1" x14ac:dyDescent="0.15">
      <c r="A33" s="238">
        <v>6</v>
      </c>
      <c r="B33" s="749" t="s">
        <v>414</v>
      </c>
      <c r="C33" s="750"/>
      <c r="D33" s="750"/>
      <c r="E33" s="750"/>
      <c r="F33" s="750"/>
      <c r="G33" s="750"/>
      <c r="H33" s="750"/>
      <c r="I33" s="750"/>
      <c r="J33" s="750"/>
      <c r="K33" s="750"/>
      <c r="L33" s="750"/>
      <c r="M33" s="750"/>
      <c r="N33" s="750"/>
      <c r="O33" s="750"/>
      <c r="P33" s="751"/>
      <c r="Q33" s="752">
        <v>625</v>
      </c>
      <c r="R33" s="753"/>
      <c r="S33" s="753"/>
      <c r="T33" s="753"/>
      <c r="U33" s="753"/>
      <c r="V33" s="753">
        <v>561</v>
      </c>
      <c r="W33" s="753"/>
      <c r="X33" s="753"/>
      <c r="Y33" s="753"/>
      <c r="Z33" s="753"/>
      <c r="AA33" s="753">
        <v>65</v>
      </c>
      <c r="AB33" s="753"/>
      <c r="AC33" s="753"/>
      <c r="AD33" s="753"/>
      <c r="AE33" s="754"/>
      <c r="AF33" s="755">
        <v>108</v>
      </c>
      <c r="AG33" s="756"/>
      <c r="AH33" s="756"/>
      <c r="AI33" s="756"/>
      <c r="AJ33" s="757"/>
      <c r="AK33" s="834">
        <v>461</v>
      </c>
      <c r="AL33" s="830"/>
      <c r="AM33" s="830"/>
      <c r="AN33" s="830"/>
      <c r="AO33" s="830"/>
      <c r="AP33" s="830">
        <v>3537</v>
      </c>
      <c r="AQ33" s="830"/>
      <c r="AR33" s="830"/>
      <c r="AS33" s="830"/>
      <c r="AT33" s="830"/>
      <c r="AU33" s="830">
        <v>2578</v>
      </c>
      <c r="AV33" s="830"/>
      <c r="AW33" s="830"/>
      <c r="AX33" s="830"/>
      <c r="AY33" s="830"/>
      <c r="AZ33" s="831" t="s">
        <v>521</v>
      </c>
      <c r="BA33" s="831"/>
      <c r="BB33" s="831"/>
      <c r="BC33" s="831"/>
      <c r="BD33" s="831"/>
      <c r="BE33" s="832" t="s">
        <v>413</v>
      </c>
      <c r="BF33" s="832"/>
      <c r="BG33" s="832"/>
      <c r="BH33" s="832"/>
      <c r="BI33" s="833"/>
      <c r="BJ33" s="228"/>
      <c r="BK33" s="228"/>
      <c r="BL33" s="228"/>
      <c r="BM33" s="228"/>
      <c r="BN33" s="228"/>
      <c r="BO33" s="237"/>
      <c r="BP33" s="237"/>
      <c r="BQ33" s="234">
        <v>27</v>
      </c>
      <c r="BR33" s="235"/>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6"/>
    </row>
    <row r="34" spans="1:131" ht="26.25" customHeight="1" x14ac:dyDescent="0.15">
      <c r="A34" s="238">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8"/>
      <c r="BK34" s="228"/>
      <c r="BL34" s="228"/>
      <c r="BM34" s="228"/>
      <c r="BN34" s="228"/>
      <c r="BO34" s="237"/>
      <c r="BP34" s="237"/>
      <c r="BQ34" s="234">
        <v>28</v>
      </c>
      <c r="BR34" s="235"/>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6"/>
    </row>
    <row r="35" spans="1:131" ht="26.25" customHeight="1" x14ac:dyDescent="0.15">
      <c r="A35" s="238">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8"/>
      <c r="BK35" s="228"/>
      <c r="BL35" s="228"/>
      <c r="BM35" s="228"/>
      <c r="BN35" s="228"/>
      <c r="BO35" s="237"/>
      <c r="BP35" s="237"/>
      <c r="BQ35" s="234">
        <v>29</v>
      </c>
      <c r="BR35" s="235"/>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6"/>
    </row>
    <row r="36" spans="1:131" ht="26.25" customHeight="1" x14ac:dyDescent="0.15">
      <c r="A36" s="238">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8"/>
      <c r="BK36" s="228"/>
      <c r="BL36" s="228"/>
      <c r="BM36" s="228"/>
      <c r="BN36" s="228"/>
      <c r="BO36" s="237"/>
      <c r="BP36" s="237"/>
      <c r="BQ36" s="234">
        <v>30</v>
      </c>
      <c r="BR36" s="235"/>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6"/>
    </row>
    <row r="37" spans="1:131" ht="26.25" customHeight="1" x14ac:dyDescent="0.15">
      <c r="A37" s="238">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8"/>
      <c r="BK37" s="228"/>
      <c r="BL37" s="228"/>
      <c r="BM37" s="228"/>
      <c r="BN37" s="228"/>
      <c r="BO37" s="237"/>
      <c r="BP37" s="237"/>
      <c r="BQ37" s="234">
        <v>31</v>
      </c>
      <c r="BR37" s="235"/>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6"/>
    </row>
    <row r="38" spans="1:131" ht="26.25" customHeight="1" x14ac:dyDescent="0.15">
      <c r="A38" s="238">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8"/>
      <c r="BK38" s="228"/>
      <c r="BL38" s="228"/>
      <c r="BM38" s="228"/>
      <c r="BN38" s="228"/>
      <c r="BO38" s="237"/>
      <c r="BP38" s="237"/>
      <c r="BQ38" s="234">
        <v>32</v>
      </c>
      <c r="BR38" s="235"/>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6"/>
    </row>
    <row r="39" spans="1:131" ht="26.25" customHeight="1" x14ac:dyDescent="0.15">
      <c r="A39" s="238">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8"/>
      <c r="BK39" s="228"/>
      <c r="BL39" s="228"/>
      <c r="BM39" s="228"/>
      <c r="BN39" s="228"/>
      <c r="BO39" s="237"/>
      <c r="BP39" s="237"/>
      <c r="BQ39" s="234">
        <v>33</v>
      </c>
      <c r="BR39" s="235"/>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6"/>
    </row>
    <row r="40" spans="1:131" ht="26.25" customHeight="1" x14ac:dyDescent="0.15">
      <c r="A40" s="234">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8"/>
      <c r="BK40" s="228"/>
      <c r="BL40" s="228"/>
      <c r="BM40" s="228"/>
      <c r="BN40" s="228"/>
      <c r="BO40" s="237"/>
      <c r="BP40" s="237"/>
      <c r="BQ40" s="234">
        <v>34</v>
      </c>
      <c r="BR40" s="235"/>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6"/>
    </row>
    <row r="41" spans="1:131" ht="26.25" customHeight="1" x14ac:dyDescent="0.15">
      <c r="A41" s="234">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8"/>
      <c r="BK41" s="228"/>
      <c r="BL41" s="228"/>
      <c r="BM41" s="228"/>
      <c r="BN41" s="228"/>
      <c r="BO41" s="237"/>
      <c r="BP41" s="237"/>
      <c r="BQ41" s="234">
        <v>35</v>
      </c>
      <c r="BR41" s="235"/>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6"/>
    </row>
    <row r="42" spans="1:131" ht="26.25" customHeight="1" x14ac:dyDescent="0.15">
      <c r="A42" s="234">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8"/>
      <c r="BK42" s="228"/>
      <c r="BL42" s="228"/>
      <c r="BM42" s="228"/>
      <c r="BN42" s="228"/>
      <c r="BO42" s="237"/>
      <c r="BP42" s="237"/>
      <c r="BQ42" s="234">
        <v>36</v>
      </c>
      <c r="BR42" s="235"/>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6"/>
    </row>
    <row r="43" spans="1:131" ht="26.25" customHeight="1" x14ac:dyDescent="0.15">
      <c r="A43" s="234">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8"/>
      <c r="BK43" s="228"/>
      <c r="BL43" s="228"/>
      <c r="BM43" s="228"/>
      <c r="BN43" s="228"/>
      <c r="BO43" s="237"/>
      <c r="BP43" s="237"/>
      <c r="BQ43" s="234">
        <v>37</v>
      </c>
      <c r="BR43" s="235"/>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6"/>
    </row>
    <row r="44" spans="1:131" ht="26.25" customHeight="1" x14ac:dyDescent="0.15">
      <c r="A44" s="234">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8"/>
      <c r="BK44" s="228"/>
      <c r="BL44" s="228"/>
      <c r="BM44" s="228"/>
      <c r="BN44" s="228"/>
      <c r="BO44" s="237"/>
      <c r="BP44" s="237"/>
      <c r="BQ44" s="234">
        <v>38</v>
      </c>
      <c r="BR44" s="235"/>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6"/>
    </row>
    <row r="45" spans="1:131" ht="26.25" customHeight="1" x14ac:dyDescent="0.15">
      <c r="A45" s="234">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8"/>
      <c r="BK45" s="228"/>
      <c r="BL45" s="228"/>
      <c r="BM45" s="228"/>
      <c r="BN45" s="228"/>
      <c r="BO45" s="237"/>
      <c r="BP45" s="237"/>
      <c r="BQ45" s="234">
        <v>39</v>
      </c>
      <c r="BR45" s="235"/>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6"/>
    </row>
    <row r="46" spans="1:131" ht="26.25" customHeight="1" x14ac:dyDescent="0.15">
      <c r="A46" s="234">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8"/>
      <c r="BK46" s="228"/>
      <c r="BL46" s="228"/>
      <c r="BM46" s="228"/>
      <c r="BN46" s="228"/>
      <c r="BO46" s="237"/>
      <c r="BP46" s="237"/>
      <c r="BQ46" s="234">
        <v>40</v>
      </c>
      <c r="BR46" s="235"/>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6"/>
    </row>
    <row r="47" spans="1:131" ht="26.25" customHeight="1" x14ac:dyDescent="0.15">
      <c r="A47" s="234">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8"/>
      <c r="BK47" s="228"/>
      <c r="BL47" s="228"/>
      <c r="BM47" s="228"/>
      <c r="BN47" s="228"/>
      <c r="BO47" s="237"/>
      <c r="BP47" s="237"/>
      <c r="BQ47" s="234">
        <v>41</v>
      </c>
      <c r="BR47" s="235"/>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6"/>
    </row>
    <row r="48" spans="1:131" ht="26.25" customHeight="1" x14ac:dyDescent="0.15">
      <c r="A48" s="234">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8"/>
      <c r="BK48" s="228"/>
      <c r="BL48" s="228"/>
      <c r="BM48" s="228"/>
      <c r="BN48" s="228"/>
      <c r="BO48" s="237"/>
      <c r="BP48" s="237"/>
      <c r="BQ48" s="234">
        <v>42</v>
      </c>
      <c r="BR48" s="235"/>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6"/>
    </row>
    <row r="49" spans="1:131" ht="26.25" customHeight="1" x14ac:dyDescent="0.15">
      <c r="A49" s="234">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8"/>
      <c r="BK49" s="228"/>
      <c r="BL49" s="228"/>
      <c r="BM49" s="228"/>
      <c r="BN49" s="228"/>
      <c r="BO49" s="237"/>
      <c r="BP49" s="237"/>
      <c r="BQ49" s="234">
        <v>43</v>
      </c>
      <c r="BR49" s="235"/>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6"/>
    </row>
    <row r="50" spans="1:131" ht="26.25" customHeight="1" x14ac:dyDescent="0.15">
      <c r="A50" s="234">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8"/>
      <c r="BK50" s="228"/>
      <c r="BL50" s="228"/>
      <c r="BM50" s="228"/>
      <c r="BN50" s="228"/>
      <c r="BO50" s="237"/>
      <c r="BP50" s="237"/>
      <c r="BQ50" s="234">
        <v>44</v>
      </c>
      <c r="BR50" s="235"/>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6"/>
    </row>
    <row r="51" spans="1:131" ht="26.25" customHeight="1" x14ac:dyDescent="0.15">
      <c r="A51" s="234">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8"/>
      <c r="BK51" s="228"/>
      <c r="BL51" s="228"/>
      <c r="BM51" s="228"/>
      <c r="BN51" s="228"/>
      <c r="BO51" s="237"/>
      <c r="BP51" s="237"/>
      <c r="BQ51" s="234">
        <v>45</v>
      </c>
      <c r="BR51" s="235"/>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6"/>
    </row>
    <row r="52" spans="1:131" ht="26.25" customHeight="1" x14ac:dyDescent="0.15">
      <c r="A52" s="234">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8"/>
      <c r="BK52" s="228"/>
      <c r="BL52" s="228"/>
      <c r="BM52" s="228"/>
      <c r="BN52" s="228"/>
      <c r="BO52" s="237"/>
      <c r="BP52" s="237"/>
      <c r="BQ52" s="234">
        <v>46</v>
      </c>
      <c r="BR52" s="235"/>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6"/>
    </row>
    <row r="53" spans="1:131" ht="26.25" customHeight="1" x14ac:dyDescent="0.15">
      <c r="A53" s="234">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8"/>
      <c r="BK53" s="228"/>
      <c r="BL53" s="228"/>
      <c r="BM53" s="228"/>
      <c r="BN53" s="228"/>
      <c r="BO53" s="237"/>
      <c r="BP53" s="237"/>
      <c r="BQ53" s="234">
        <v>47</v>
      </c>
      <c r="BR53" s="235"/>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6"/>
    </row>
    <row r="54" spans="1:131" ht="26.25" customHeight="1" x14ac:dyDescent="0.15">
      <c r="A54" s="234">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8"/>
      <c r="BK54" s="228"/>
      <c r="BL54" s="228"/>
      <c r="BM54" s="228"/>
      <c r="BN54" s="228"/>
      <c r="BO54" s="237"/>
      <c r="BP54" s="237"/>
      <c r="BQ54" s="234">
        <v>48</v>
      </c>
      <c r="BR54" s="235"/>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6"/>
    </row>
    <row r="55" spans="1:131" ht="26.25" customHeight="1" x14ac:dyDescent="0.15">
      <c r="A55" s="234">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8"/>
      <c r="BK55" s="228"/>
      <c r="BL55" s="228"/>
      <c r="BM55" s="228"/>
      <c r="BN55" s="228"/>
      <c r="BO55" s="237"/>
      <c r="BP55" s="237"/>
      <c r="BQ55" s="234">
        <v>49</v>
      </c>
      <c r="BR55" s="235"/>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6"/>
    </row>
    <row r="56" spans="1:131" ht="26.25" customHeight="1" x14ac:dyDescent="0.15">
      <c r="A56" s="234">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8"/>
      <c r="BK56" s="228"/>
      <c r="BL56" s="228"/>
      <c r="BM56" s="228"/>
      <c r="BN56" s="228"/>
      <c r="BO56" s="237"/>
      <c r="BP56" s="237"/>
      <c r="BQ56" s="234">
        <v>50</v>
      </c>
      <c r="BR56" s="235"/>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6"/>
    </row>
    <row r="57" spans="1:131" ht="26.25" customHeight="1" x14ac:dyDescent="0.15">
      <c r="A57" s="234">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8"/>
      <c r="BK57" s="228"/>
      <c r="BL57" s="228"/>
      <c r="BM57" s="228"/>
      <c r="BN57" s="228"/>
      <c r="BO57" s="237"/>
      <c r="BP57" s="237"/>
      <c r="BQ57" s="234">
        <v>51</v>
      </c>
      <c r="BR57" s="235"/>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6"/>
    </row>
    <row r="58" spans="1:131" ht="26.25" customHeight="1" x14ac:dyDescent="0.15">
      <c r="A58" s="234">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8"/>
      <c r="BK58" s="228"/>
      <c r="BL58" s="228"/>
      <c r="BM58" s="228"/>
      <c r="BN58" s="228"/>
      <c r="BO58" s="237"/>
      <c r="BP58" s="237"/>
      <c r="BQ58" s="234">
        <v>52</v>
      </c>
      <c r="BR58" s="235"/>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6"/>
    </row>
    <row r="59" spans="1:131" ht="26.25" customHeight="1" x14ac:dyDescent="0.15">
      <c r="A59" s="234">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8"/>
      <c r="BK59" s="228"/>
      <c r="BL59" s="228"/>
      <c r="BM59" s="228"/>
      <c r="BN59" s="228"/>
      <c r="BO59" s="237"/>
      <c r="BP59" s="237"/>
      <c r="BQ59" s="234">
        <v>53</v>
      </c>
      <c r="BR59" s="235"/>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6"/>
    </row>
    <row r="60" spans="1:131" ht="26.25" customHeight="1" x14ac:dyDescent="0.15">
      <c r="A60" s="234">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8"/>
      <c r="BK60" s="228"/>
      <c r="BL60" s="228"/>
      <c r="BM60" s="228"/>
      <c r="BN60" s="228"/>
      <c r="BO60" s="237"/>
      <c r="BP60" s="237"/>
      <c r="BQ60" s="234">
        <v>54</v>
      </c>
      <c r="BR60" s="235"/>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6"/>
    </row>
    <row r="61" spans="1:131" ht="26.25" customHeight="1" thickBot="1" x14ac:dyDescent="0.2">
      <c r="A61" s="234">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8"/>
      <c r="BK61" s="228"/>
      <c r="BL61" s="228"/>
      <c r="BM61" s="228"/>
      <c r="BN61" s="228"/>
      <c r="BO61" s="237"/>
      <c r="BP61" s="237"/>
      <c r="BQ61" s="234">
        <v>55</v>
      </c>
      <c r="BR61" s="235"/>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6"/>
    </row>
    <row r="62" spans="1:131" ht="26.25" customHeight="1" x14ac:dyDescent="0.15">
      <c r="A62" s="234">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37"/>
      <c r="BP62" s="237"/>
      <c r="BQ62" s="234">
        <v>56</v>
      </c>
      <c r="BR62" s="235"/>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6"/>
    </row>
    <row r="63" spans="1:131" ht="26.25" customHeight="1" thickBot="1" x14ac:dyDescent="0.2">
      <c r="A63" s="236" t="s">
        <v>395</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748</v>
      </c>
      <c r="AG63" s="844"/>
      <c r="AH63" s="844"/>
      <c r="AI63" s="844"/>
      <c r="AJ63" s="845"/>
      <c r="AK63" s="846"/>
      <c r="AL63" s="841"/>
      <c r="AM63" s="841"/>
      <c r="AN63" s="841"/>
      <c r="AO63" s="841"/>
      <c r="AP63" s="844">
        <v>3645</v>
      </c>
      <c r="AQ63" s="844"/>
      <c r="AR63" s="844"/>
      <c r="AS63" s="844"/>
      <c r="AT63" s="844"/>
      <c r="AU63" s="844">
        <v>2579</v>
      </c>
      <c r="AV63" s="844"/>
      <c r="AW63" s="844"/>
      <c r="AX63" s="844"/>
      <c r="AY63" s="844"/>
      <c r="AZ63" s="848"/>
      <c r="BA63" s="848"/>
      <c r="BB63" s="848"/>
      <c r="BC63" s="848"/>
      <c r="BD63" s="848"/>
      <c r="BE63" s="849"/>
      <c r="BF63" s="849"/>
      <c r="BG63" s="849"/>
      <c r="BH63" s="849"/>
      <c r="BI63" s="850"/>
      <c r="BJ63" s="851" t="s">
        <v>149</v>
      </c>
      <c r="BK63" s="852"/>
      <c r="BL63" s="852"/>
      <c r="BM63" s="852"/>
      <c r="BN63" s="853"/>
      <c r="BO63" s="237"/>
      <c r="BP63" s="237"/>
      <c r="BQ63" s="234">
        <v>57</v>
      </c>
      <c r="BR63" s="235"/>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6"/>
    </row>
    <row r="66" spans="1:131" ht="26.25" customHeight="1" x14ac:dyDescent="0.15">
      <c r="A66" s="729" t="s">
        <v>418</v>
      </c>
      <c r="B66" s="730"/>
      <c r="C66" s="730"/>
      <c r="D66" s="730"/>
      <c r="E66" s="730"/>
      <c r="F66" s="730"/>
      <c r="G66" s="730"/>
      <c r="H66" s="730"/>
      <c r="I66" s="730"/>
      <c r="J66" s="730"/>
      <c r="K66" s="730"/>
      <c r="L66" s="730"/>
      <c r="M66" s="730"/>
      <c r="N66" s="730"/>
      <c r="O66" s="730"/>
      <c r="P66" s="731"/>
      <c r="Q66" s="725" t="s">
        <v>419</v>
      </c>
      <c r="R66" s="721"/>
      <c r="S66" s="721"/>
      <c r="T66" s="721"/>
      <c r="U66" s="722"/>
      <c r="V66" s="725" t="s">
        <v>420</v>
      </c>
      <c r="W66" s="721"/>
      <c r="X66" s="721"/>
      <c r="Y66" s="721"/>
      <c r="Z66" s="722"/>
      <c r="AA66" s="725" t="s">
        <v>402</v>
      </c>
      <c r="AB66" s="721"/>
      <c r="AC66" s="721"/>
      <c r="AD66" s="721"/>
      <c r="AE66" s="722"/>
      <c r="AF66" s="854" t="s">
        <v>421</v>
      </c>
      <c r="AG66" s="815"/>
      <c r="AH66" s="815"/>
      <c r="AI66" s="815"/>
      <c r="AJ66" s="855"/>
      <c r="AK66" s="725" t="s">
        <v>404</v>
      </c>
      <c r="AL66" s="730"/>
      <c r="AM66" s="730"/>
      <c r="AN66" s="730"/>
      <c r="AO66" s="731"/>
      <c r="AP66" s="725" t="s">
        <v>422</v>
      </c>
      <c r="AQ66" s="721"/>
      <c r="AR66" s="721"/>
      <c r="AS66" s="721"/>
      <c r="AT66" s="722"/>
      <c r="AU66" s="725" t="s">
        <v>423</v>
      </c>
      <c r="AV66" s="721"/>
      <c r="AW66" s="721"/>
      <c r="AX66" s="721"/>
      <c r="AY66" s="722"/>
      <c r="AZ66" s="725" t="s">
        <v>383</v>
      </c>
      <c r="BA66" s="721"/>
      <c r="BB66" s="721"/>
      <c r="BC66" s="721"/>
      <c r="BD66" s="727"/>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15">
      <c r="A68" s="232">
        <v>1</v>
      </c>
      <c r="B68" s="869" t="s">
        <v>587</v>
      </c>
      <c r="C68" s="870"/>
      <c r="D68" s="870"/>
      <c r="E68" s="870"/>
      <c r="F68" s="870"/>
      <c r="G68" s="870"/>
      <c r="H68" s="870"/>
      <c r="I68" s="870"/>
      <c r="J68" s="870"/>
      <c r="K68" s="870"/>
      <c r="L68" s="870"/>
      <c r="M68" s="870"/>
      <c r="N68" s="870"/>
      <c r="O68" s="870"/>
      <c r="P68" s="871"/>
      <c r="Q68" s="872">
        <v>3471</v>
      </c>
      <c r="R68" s="866">
        <v>0</v>
      </c>
      <c r="S68" s="866">
        <v>0</v>
      </c>
      <c r="T68" s="866">
        <v>0</v>
      </c>
      <c r="U68" s="866">
        <v>0</v>
      </c>
      <c r="V68" s="866">
        <v>3339</v>
      </c>
      <c r="W68" s="866">
        <v>3</v>
      </c>
      <c r="X68" s="866">
        <v>0</v>
      </c>
      <c r="Y68" s="866">
        <v>0</v>
      </c>
      <c r="Z68" s="866">
        <v>0</v>
      </c>
      <c r="AA68" s="866">
        <v>131</v>
      </c>
      <c r="AB68" s="866"/>
      <c r="AC68" s="866"/>
      <c r="AD68" s="866"/>
      <c r="AE68" s="866"/>
      <c r="AF68" s="866">
        <v>113</v>
      </c>
      <c r="AG68" s="866"/>
      <c r="AH68" s="866"/>
      <c r="AI68" s="866"/>
      <c r="AJ68" s="866"/>
      <c r="AK68" s="866">
        <v>48</v>
      </c>
      <c r="AL68" s="866"/>
      <c r="AM68" s="866"/>
      <c r="AN68" s="866"/>
      <c r="AO68" s="866"/>
      <c r="AP68" s="866">
        <v>2792</v>
      </c>
      <c r="AQ68" s="866"/>
      <c r="AR68" s="866"/>
      <c r="AS68" s="866"/>
      <c r="AT68" s="866"/>
      <c r="AU68" s="866">
        <v>246</v>
      </c>
      <c r="AV68" s="866"/>
      <c r="AW68" s="866"/>
      <c r="AX68" s="866"/>
      <c r="AY68" s="866"/>
      <c r="AZ68" s="867" t="s">
        <v>588</v>
      </c>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15">
      <c r="A69" s="234">
        <v>2</v>
      </c>
      <c r="B69" s="873" t="s">
        <v>589</v>
      </c>
      <c r="C69" s="874"/>
      <c r="D69" s="874"/>
      <c r="E69" s="874"/>
      <c r="F69" s="874"/>
      <c r="G69" s="874"/>
      <c r="H69" s="874"/>
      <c r="I69" s="874"/>
      <c r="J69" s="874"/>
      <c r="K69" s="874"/>
      <c r="L69" s="874"/>
      <c r="M69" s="874"/>
      <c r="N69" s="874"/>
      <c r="O69" s="874"/>
      <c r="P69" s="875"/>
      <c r="Q69" s="876">
        <v>42</v>
      </c>
      <c r="R69" s="830"/>
      <c r="S69" s="830"/>
      <c r="T69" s="830"/>
      <c r="U69" s="830"/>
      <c r="V69" s="830">
        <v>39</v>
      </c>
      <c r="W69" s="830"/>
      <c r="X69" s="830"/>
      <c r="Y69" s="830"/>
      <c r="Z69" s="830"/>
      <c r="AA69" s="830">
        <v>3</v>
      </c>
      <c r="AB69" s="830"/>
      <c r="AC69" s="830"/>
      <c r="AD69" s="830"/>
      <c r="AE69" s="830"/>
      <c r="AF69" s="830">
        <v>3</v>
      </c>
      <c r="AG69" s="830"/>
      <c r="AH69" s="830"/>
      <c r="AI69" s="830"/>
      <c r="AJ69" s="830"/>
      <c r="AK69" s="830" t="s">
        <v>521</v>
      </c>
      <c r="AL69" s="830"/>
      <c r="AM69" s="830"/>
      <c r="AN69" s="830"/>
      <c r="AO69" s="830"/>
      <c r="AP69" s="830" t="s">
        <v>521</v>
      </c>
      <c r="AQ69" s="830"/>
      <c r="AR69" s="830"/>
      <c r="AS69" s="830"/>
      <c r="AT69" s="830"/>
      <c r="AU69" s="830" t="s">
        <v>521</v>
      </c>
      <c r="AV69" s="830"/>
      <c r="AW69" s="830"/>
      <c r="AX69" s="830"/>
      <c r="AY69" s="830"/>
      <c r="AZ69" s="832"/>
      <c r="BA69" s="832"/>
      <c r="BB69" s="832"/>
      <c r="BC69" s="832"/>
      <c r="BD69" s="833"/>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26.25" customHeight="1" x14ac:dyDescent="0.15">
      <c r="A70" s="234">
        <v>3</v>
      </c>
      <c r="B70" s="873" t="s">
        <v>590</v>
      </c>
      <c r="C70" s="874"/>
      <c r="D70" s="874"/>
      <c r="E70" s="874"/>
      <c r="F70" s="874"/>
      <c r="G70" s="874"/>
      <c r="H70" s="874"/>
      <c r="I70" s="874"/>
      <c r="J70" s="874"/>
      <c r="K70" s="874"/>
      <c r="L70" s="874"/>
      <c r="M70" s="874"/>
      <c r="N70" s="874"/>
      <c r="O70" s="874"/>
      <c r="P70" s="875"/>
      <c r="Q70" s="876">
        <v>65</v>
      </c>
      <c r="R70" s="830"/>
      <c r="S70" s="830"/>
      <c r="T70" s="830"/>
      <c r="U70" s="830"/>
      <c r="V70" s="830">
        <v>64</v>
      </c>
      <c r="W70" s="830"/>
      <c r="X70" s="830"/>
      <c r="Y70" s="830"/>
      <c r="Z70" s="830"/>
      <c r="AA70" s="830">
        <v>1</v>
      </c>
      <c r="AB70" s="830"/>
      <c r="AC70" s="830"/>
      <c r="AD70" s="830"/>
      <c r="AE70" s="830"/>
      <c r="AF70" s="830">
        <v>1</v>
      </c>
      <c r="AG70" s="830"/>
      <c r="AH70" s="830"/>
      <c r="AI70" s="830"/>
      <c r="AJ70" s="830"/>
      <c r="AK70" s="830">
        <v>16</v>
      </c>
      <c r="AL70" s="830"/>
      <c r="AM70" s="830"/>
      <c r="AN70" s="830"/>
      <c r="AO70" s="830"/>
      <c r="AP70" s="830">
        <v>25</v>
      </c>
      <c r="AQ70" s="830"/>
      <c r="AR70" s="830"/>
      <c r="AS70" s="830"/>
      <c r="AT70" s="830"/>
      <c r="AU70" s="830">
        <v>25</v>
      </c>
      <c r="AV70" s="830"/>
      <c r="AW70" s="830"/>
      <c r="AX70" s="830"/>
      <c r="AY70" s="830"/>
      <c r="AZ70" s="832" t="s">
        <v>591</v>
      </c>
      <c r="BA70" s="832"/>
      <c r="BB70" s="832"/>
      <c r="BC70" s="832"/>
      <c r="BD70" s="833"/>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26.25" customHeight="1" x14ac:dyDescent="0.15">
      <c r="A71" s="234">
        <v>4</v>
      </c>
      <c r="B71" s="873" t="s">
        <v>592</v>
      </c>
      <c r="C71" s="874"/>
      <c r="D71" s="874"/>
      <c r="E71" s="874"/>
      <c r="F71" s="874"/>
      <c r="G71" s="874"/>
      <c r="H71" s="874"/>
      <c r="I71" s="874"/>
      <c r="J71" s="874"/>
      <c r="K71" s="874"/>
      <c r="L71" s="874"/>
      <c r="M71" s="874"/>
      <c r="N71" s="874"/>
      <c r="O71" s="874"/>
      <c r="P71" s="875"/>
      <c r="Q71" s="876">
        <v>61</v>
      </c>
      <c r="R71" s="830"/>
      <c r="S71" s="830"/>
      <c r="T71" s="830"/>
      <c r="U71" s="830"/>
      <c r="V71" s="830">
        <v>56</v>
      </c>
      <c r="W71" s="830"/>
      <c r="X71" s="830"/>
      <c r="Y71" s="830"/>
      <c r="Z71" s="830"/>
      <c r="AA71" s="830">
        <v>5</v>
      </c>
      <c r="AB71" s="830"/>
      <c r="AC71" s="830"/>
      <c r="AD71" s="830"/>
      <c r="AE71" s="830"/>
      <c r="AF71" s="830">
        <v>5</v>
      </c>
      <c r="AG71" s="830"/>
      <c r="AH71" s="830"/>
      <c r="AI71" s="830"/>
      <c r="AJ71" s="830"/>
      <c r="AK71" s="830" t="s">
        <v>521</v>
      </c>
      <c r="AL71" s="830"/>
      <c r="AM71" s="830"/>
      <c r="AN71" s="830"/>
      <c r="AO71" s="830"/>
      <c r="AP71" s="830" t="s">
        <v>521</v>
      </c>
      <c r="AQ71" s="830"/>
      <c r="AR71" s="830"/>
      <c r="AS71" s="830"/>
      <c r="AT71" s="830"/>
      <c r="AU71" s="830" t="s">
        <v>521</v>
      </c>
      <c r="AV71" s="830"/>
      <c r="AW71" s="830"/>
      <c r="AX71" s="830"/>
      <c r="AY71" s="830"/>
      <c r="AZ71" s="832"/>
      <c r="BA71" s="832"/>
      <c r="BB71" s="832"/>
      <c r="BC71" s="832"/>
      <c r="BD71" s="833"/>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15">
      <c r="A72" s="234">
        <v>5</v>
      </c>
      <c r="B72" s="873" t="s">
        <v>593</v>
      </c>
      <c r="C72" s="874"/>
      <c r="D72" s="874"/>
      <c r="E72" s="874"/>
      <c r="F72" s="874"/>
      <c r="G72" s="874"/>
      <c r="H72" s="874"/>
      <c r="I72" s="874"/>
      <c r="J72" s="874"/>
      <c r="K72" s="874"/>
      <c r="L72" s="874"/>
      <c r="M72" s="874"/>
      <c r="N72" s="874"/>
      <c r="O72" s="874"/>
      <c r="P72" s="875"/>
      <c r="Q72" s="876">
        <v>6958</v>
      </c>
      <c r="R72" s="830"/>
      <c r="S72" s="830"/>
      <c r="T72" s="830"/>
      <c r="U72" s="830"/>
      <c r="V72" s="830">
        <v>6929</v>
      </c>
      <c r="W72" s="830"/>
      <c r="X72" s="830"/>
      <c r="Y72" s="830"/>
      <c r="Z72" s="830"/>
      <c r="AA72" s="830">
        <v>29</v>
      </c>
      <c r="AB72" s="830"/>
      <c r="AC72" s="830"/>
      <c r="AD72" s="830"/>
      <c r="AE72" s="830"/>
      <c r="AF72" s="830">
        <v>29</v>
      </c>
      <c r="AG72" s="830"/>
      <c r="AH72" s="830"/>
      <c r="AI72" s="830"/>
      <c r="AJ72" s="830"/>
      <c r="AK72" s="830">
        <v>90</v>
      </c>
      <c r="AL72" s="830"/>
      <c r="AM72" s="830"/>
      <c r="AN72" s="830"/>
      <c r="AO72" s="830"/>
      <c r="AP72" s="830" t="s">
        <v>521</v>
      </c>
      <c r="AQ72" s="830"/>
      <c r="AR72" s="830"/>
      <c r="AS72" s="830"/>
      <c r="AT72" s="830"/>
      <c r="AU72" s="830" t="s">
        <v>521</v>
      </c>
      <c r="AV72" s="830"/>
      <c r="AW72" s="830"/>
      <c r="AX72" s="830"/>
      <c r="AY72" s="830"/>
      <c r="AZ72" s="832" t="s">
        <v>594</v>
      </c>
      <c r="BA72" s="832"/>
      <c r="BB72" s="832"/>
      <c r="BC72" s="832"/>
      <c r="BD72" s="833"/>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15">
      <c r="A73" s="234">
        <v>6</v>
      </c>
      <c r="B73" s="873" t="s">
        <v>595</v>
      </c>
      <c r="C73" s="874"/>
      <c r="D73" s="874"/>
      <c r="E73" s="874"/>
      <c r="F73" s="874"/>
      <c r="G73" s="874"/>
      <c r="H73" s="874"/>
      <c r="I73" s="874"/>
      <c r="J73" s="874"/>
      <c r="K73" s="874"/>
      <c r="L73" s="874"/>
      <c r="M73" s="874"/>
      <c r="N73" s="874"/>
      <c r="O73" s="874"/>
      <c r="P73" s="875"/>
      <c r="Q73" s="876">
        <v>2970</v>
      </c>
      <c r="R73" s="830"/>
      <c r="S73" s="830"/>
      <c r="T73" s="830"/>
      <c r="U73" s="830"/>
      <c r="V73" s="830">
        <v>2839</v>
      </c>
      <c r="W73" s="830"/>
      <c r="X73" s="830"/>
      <c r="Y73" s="830"/>
      <c r="Z73" s="830"/>
      <c r="AA73" s="830">
        <v>131</v>
      </c>
      <c r="AB73" s="830"/>
      <c r="AC73" s="830"/>
      <c r="AD73" s="830"/>
      <c r="AE73" s="830"/>
      <c r="AF73" s="830">
        <v>131</v>
      </c>
      <c r="AG73" s="830"/>
      <c r="AH73" s="830"/>
      <c r="AI73" s="830"/>
      <c r="AJ73" s="830"/>
      <c r="AK73" s="830" t="s">
        <v>586</v>
      </c>
      <c r="AL73" s="830"/>
      <c r="AM73" s="830"/>
      <c r="AN73" s="830"/>
      <c r="AO73" s="830"/>
      <c r="AP73" s="830">
        <v>894</v>
      </c>
      <c r="AQ73" s="830"/>
      <c r="AR73" s="830"/>
      <c r="AS73" s="830"/>
      <c r="AT73" s="830"/>
      <c r="AU73" s="830">
        <v>83</v>
      </c>
      <c r="AV73" s="830"/>
      <c r="AW73" s="830"/>
      <c r="AX73" s="830"/>
      <c r="AY73" s="830"/>
      <c r="AZ73" s="832"/>
      <c r="BA73" s="832"/>
      <c r="BB73" s="832"/>
      <c r="BC73" s="832"/>
      <c r="BD73" s="833"/>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15">
      <c r="A74" s="234">
        <v>7</v>
      </c>
      <c r="B74" s="873" t="s">
        <v>596</v>
      </c>
      <c r="C74" s="874"/>
      <c r="D74" s="874"/>
      <c r="E74" s="874"/>
      <c r="F74" s="874"/>
      <c r="G74" s="874"/>
      <c r="H74" s="874"/>
      <c r="I74" s="874"/>
      <c r="J74" s="874"/>
      <c r="K74" s="874"/>
      <c r="L74" s="874"/>
      <c r="M74" s="874"/>
      <c r="N74" s="874"/>
      <c r="O74" s="874"/>
      <c r="P74" s="875"/>
      <c r="Q74" s="877">
        <v>267</v>
      </c>
      <c r="R74" s="878"/>
      <c r="S74" s="878"/>
      <c r="T74" s="878"/>
      <c r="U74" s="834"/>
      <c r="V74" s="879">
        <v>235</v>
      </c>
      <c r="W74" s="878"/>
      <c r="X74" s="878"/>
      <c r="Y74" s="878"/>
      <c r="Z74" s="834"/>
      <c r="AA74" s="879">
        <v>32</v>
      </c>
      <c r="AB74" s="878"/>
      <c r="AC74" s="878"/>
      <c r="AD74" s="878"/>
      <c r="AE74" s="834"/>
      <c r="AF74" s="879">
        <v>32</v>
      </c>
      <c r="AG74" s="878"/>
      <c r="AH74" s="878"/>
      <c r="AI74" s="878"/>
      <c r="AJ74" s="834"/>
      <c r="AK74" s="879" t="s">
        <v>521</v>
      </c>
      <c r="AL74" s="878"/>
      <c r="AM74" s="878"/>
      <c r="AN74" s="878"/>
      <c r="AO74" s="834"/>
      <c r="AP74" s="879" t="s">
        <v>521</v>
      </c>
      <c r="AQ74" s="878"/>
      <c r="AR74" s="878"/>
      <c r="AS74" s="878"/>
      <c r="AT74" s="834"/>
      <c r="AU74" s="879" t="s">
        <v>521</v>
      </c>
      <c r="AV74" s="878"/>
      <c r="AW74" s="878"/>
      <c r="AX74" s="878"/>
      <c r="AY74" s="834"/>
      <c r="AZ74" s="832"/>
      <c r="BA74" s="832"/>
      <c r="BB74" s="832"/>
      <c r="BC74" s="832"/>
      <c r="BD74" s="833"/>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15">
      <c r="A75" s="234">
        <v>8</v>
      </c>
      <c r="B75" s="873" t="s">
        <v>597</v>
      </c>
      <c r="C75" s="874"/>
      <c r="D75" s="874"/>
      <c r="E75" s="874"/>
      <c r="F75" s="874"/>
      <c r="G75" s="874"/>
      <c r="H75" s="874"/>
      <c r="I75" s="874"/>
      <c r="J75" s="874"/>
      <c r="K75" s="874"/>
      <c r="L75" s="874"/>
      <c r="M75" s="874"/>
      <c r="N75" s="874"/>
      <c r="O75" s="874"/>
      <c r="P75" s="875"/>
      <c r="Q75" s="877">
        <v>279696</v>
      </c>
      <c r="R75" s="878"/>
      <c r="S75" s="878"/>
      <c r="T75" s="878"/>
      <c r="U75" s="834"/>
      <c r="V75" s="879">
        <v>267445</v>
      </c>
      <c r="W75" s="878"/>
      <c r="X75" s="878"/>
      <c r="Y75" s="878"/>
      <c r="Z75" s="834"/>
      <c r="AA75" s="879">
        <v>12251</v>
      </c>
      <c r="AB75" s="878"/>
      <c r="AC75" s="878"/>
      <c r="AD75" s="878"/>
      <c r="AE75" s="834"/>
      <c r="AF75" s="879">
        <v>12251</v>
      </c>
      <c r="AG75" s="878"/>
      <c r="AH75" s="878"/>
      <c r="AI75" s="878"/>
      <c r="AJ75" s="834"/>
      <c r="AK75" s="879" t="s">
        <v>521</v>
      </c>
      <c r="AL75" s="878"/>
      <c r="AM75" s="878"/>
      <c r="AN75" s="878"/>
      <c r="AO75" s="834"/>
      <c r="AP75" s="879" t="s">
        <v>521</v>
      </c>
      <c r="AQ75" s="878"/>
      <c r="AR75" s="878"/>
      <c r="AS75" s="878"/>
      <c r="AT75" s="834"/>
      <c r="AU75" s="879" t="s">
        <v>521</v>
      </c>
      <c r="AV75" s="878"/>
      <c r="AW75" s="878"/>
      <c r="AX75" s="878"/>
      <c r="AY75" s="834"/>
      <c r="AZ75" s="832"/>
      <c r="BA75" s="832"/>
      <c r="BB75" s="832"/>
      <c r="BC75" s="832"/>
      <c r="BD75" s="833"/>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15">
      <c r="A76" s="234">
        <v>9</v>
      </c>
      <c r="B76" s="873" t="s">
        <v>598</v>
      </c>
      <c r="C76" s="874"/>
      <c r="D76" s="874"/>
      <c r="E76" s="874"/>
      <c r="F76" s="874"/>
      <c r="G76" s="874"/>
      <c r="H76" s="874"/>
      <c r="I76" s="874"/>
      <c r="J76" s="874"/>
      <c r="K76" s="874"/>
      <c r="L76" s="874"/>
      <c r="M76" s="874"/>
      <c r="N76" s="874"/>
      <c r="O76" s="874"/>
      <c r="P76" s="875"/>
      <c r="Q76" s="877">
        <v>42</v>
      </c>
      <c r="R76" s="878"/>
      <c r="S76" s="878"/>
      <c r="T76" s="878"/>
      <c r="U76" s="834"/>
      <c r="V76" s="879">
        <v>35</v>
      </c>
      <c r="W76" s="878"/>
      <c r="X76" s="878"/>
      <c r="Y76" s="878"/>
      <c r="Z76" s="834"/>
      <c r="AA76" s="879">
        <v>7</v>
      </c>
      <c r="AB76" s="878"/>
      <c r="AC76" s="878"/>
      <c r="AD76" s="878"/>
      <c r="AE76" s="834"/>
      <c r="AF76" s="879">
        <v>7</v>
      </c>
      <c r="AG76" s="878"/>
      <c r="AH76" s="878"/>
      <c r="AI76" s="878"/>
      <c r="AJ76" s="834"/>
      <c r="AK76" s="879" t="s">
        <v>521</v>
      </c>
      <c r="AL76" s="878"/>
      <c r="AM76" s="878"/>
      <c r="AN76" s="878"/>
      <c r="AO76" s="834"/>
      <c r="AP76" s="879" t="s">
        <v>521</v>
      </c>
      <c r="AQ76" s="878"/>
      <c r="AR76" s="878"/>
      <c r="AS76" s="878"/>
      <c r="AT76" s="834"/>
      <c r="AU76" s="879" t="s">
        <v>521</v>
      </c>
      <c r="AV76" s="878"/>
      <c r="AW76" s="878"/>
      <c r="AX76" s="878"/>
      <c r="AY76" s="834"/>
      <c r="AZ76" s="832" t="s">
        <v>599</v>
      </c>
      <c r="BA76" s="832"/>
      <c r="BB76" s="832"/>
      <c r="BC76" s="832"/>
      <c r="BD76" s="833"/>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15">
      <c r="A77" s="234">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15">
      <c r="A78" s="234">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15">
      <c r="A79" s="234">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15">
      <c r="A80" s="234">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15">
      <c r="A81" s="234">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15">
      <c r="A82" s="234">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15">
      <c r="A83" s="234">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15">
      <c r="A84" s="234">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15">
      <c r="A85" s="234">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15">
      <c r="A86" s="234">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15">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
      <c r="A88" s="236" t="s">
        <v>395</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SUM(AF68:AJ76)</f>
        <v>12572</v>
      </c>
      <c r="AG88" s="844"/>
      <c r="AH88" s="844"/>
      <c r="AI88" s="844"/>
      <c r="AJ88" s="844"/>
      <c r="AK88" s="841"/>
      <c r="AL88" s="841"/>
      <c r="AM88" s="841"/>
      <c r="AN88" s="841"/>
      <c r="AO88" s="841"/>
      <c r="AP88" s="844">
        <f>SUM(AP68:AT76)</f>
        <v>3711</v>
      </c>
      <c r="AQ88" s="844"/>
      <c r="AR88" s="844"/>
      <c r="AS88" s="844"/>
      <c r="AT88" s="844"/>
      <c r="AU88" s="844">
        <f>SUM(AU68:AY76)</f>
        <v>354</v>
      </c>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586</v>
      </c>
      <c r="CX102" s="852"/>
      <c r="CY102" s="852"/>
      <c r="CZ102" s="852"/>
      <c r="DA102" s="891"/>
      <c r="DB102" s="890" t="s">
        <v>521</v>
      </c>
      <c r="DC102" s="852"/>
      <c r="DD102" s="852"/>
      <c r="DE102" s="852"/>
      <c r="DF102" s="891"/>
      <c r="DG102" s="890" t="s">
        <v>521</v>
      </c>
      <c r="DH102" s="852"/>
      <c r="DI102" s="852"/>
      <c r="DJ102" s="852"/>
      <c r="DK102" s="891"/>
      <c r="DL102" s="890" t="s">
        <v>521</v>
      </c>
      <c r="DM102" s="852"/>
      <c r="DN102" s="852"/>
      <c r="DO102" s="852"/>
      <c r="DP102" s="891"/>
      <c r="DQ102" s="890" t="s">
        <v>521</v>
      </c>
      <c r="DR102" s="852"/>
      <c r="DS102" s="852"/>
      <c r="DT102" s="852"/>
      <c r="DU102" s="891"/>
      <c r="DV102" s="789"/>
      <c r="DW102" s="790"/>
      <c r="DX102" s="790"/>
      <c r="DY102" s="790"/>
      <c r="DZ102" s="91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313</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313</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313</v>
      </c>
      <c r="DR109" s="893"/>
      <c r="DS109" s="893"/>
      <c r="DT109" s="893"/>
      <c r="DU109" s="894"/>
      <c r="DV109" s="892" t="s">
        <v>435</v>
      </c>
      <c r="DW109" s="893"/>
      <c r="DX109" s="893"/>
      <c r="DY109" s="893"/>
      <c r="DZ109" s="895"/>
    </row>
    <row r="110" spans="1:131" s="226" customFormat="1" ht="26.25" customHeight="1" x14ac:dyDescent="0.15">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487433</v>
      </c>
      <c r="AB110" s="900"/>
      <c r="AC110" s="900"/>
      <c r="AD110" s="900"/>
      <c r="AE110" s="901"/>
      <c r="AF110" s="902">
        <v>510506</v>
      </c>
      <c r="AG110" s="900"/>
      <c r="AH110" s="900"/>
      <c r="AI110" s="900"/>
      <c r="AJ110" s="901"/>
      <c r="AK110" s="902">
        <v>513016</v>
      </c>
      <c r="AL110" s="900"/>
      <c r="AM110" s="900"/>
      <c r="AN110" s="900"/>
      <c r="AO110" s="901"/>
      <c r="AP110" s="903">
        <v>12.2</v>
      </c>
      <c r="AQ110" s="904"/>
      <c r="AR110" s="904"/>
      <c r="AS110" s="904"/>
      <c r="AT110" s="905"/>
      <c r="AU110" s="906" t="s">
        <v>75</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5552810</v>
      </c>
      <c r="BR110" s="931"/>
      <c r="BS110" s="931"/>
      <c r="BT110" s="931"/>
      <c r="BU110" s="931"/>
      <c r="BV110" s="931">
        <v>5575295</v>
      </c>
      <c r="BW110" s="931"/>
      <c r="BX110" s="931"/>
      <c r="BY110" s="931"/>
      <c r="BZ110" s="931"/>
      <c r="CA110" s="931">
        <v>5384211</v>
      </c>
      <c r="CB110" s="931"/>
      <c r="CC110" s="931"/>
      <c r="CD110" s="931"/>
      <c r="CE110" s="931"/>
      <c r="CF110" s="944">
        <v>128.5</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149</v>
      </c>
      <c r="DH110" s="931"/>
      <c r="DI110" s="931"/>
      <c r="DJ110" s="931"/>
      <c r="DK110" s="931"/>
      <c r="DL110" s="931" t="s">
        <v>441</v>
      </c>
      <c r="DM110" s="931"/>
      <c r="DN110" s="931"/>
      <c r="DO110" s="931"/>
      <c r="DP110" s="931"/>
      <c r="DQ110" s="931" t="s">
        <v>149</v>
      </c>
      <c r="DR110" s="931"/>
      <c r="DS110" s="931"/>
      <c r="DT110" s="931"/>
      <c r="DU110" s="931"/>
      <c r="DV110" s="932" t="s">
        <v>442</v>
      </c>
      <c r="DW110" s="932"/>
      <c r="DX110" s="932"/>
      <c r="DY110" s="932"/>
      <c r="DZ110" s="933"/>
    </row>
    <row r="111" spans="1:131" s="226"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441</v>
      </c>
      <c r="AB111" s="938"/>
      <c r="AC111" s="938"/>
      <c r="AD111" s="938"/>
      <c r="AE111" s="939"/>
      <c r="AF111" s="940" t="s">
        <v>444</v>
      </c>
      <c r="AG111" s="938"/>
      <c r="AH111" s="938"/>
      <c r="AI111" s="938"/>
      <c r="AJ111" s="939"/>
      <c r="AK111" s="940" t="s">
        <v>445</v>
      </c>
      <c r="AL111" s="938"/>
      <c r="AM111" s="938"/>
      <c r="AN111" s="938"/>
      <c r="AO111" s="939"/>
      <c r="AP111" s="941" t="s">
        <v>444</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v>8500</v>
      </c>
      <c r="BR111" s="926"/>
      <c r="BS111" s="926"/>
      <c r="BT111" s="926"/>
      <c r="BU111" s="926"/>
      <c r="BV111" s="926" t="s">
        <v>444</v>
      </c>
      <c r="BW111" s="926"/>
      <c r="BX111" s="926"/>
      <c r="BY111" s="926"/>
      <c r="BZ111" s="926"/>
      <c r="CA111" s="926" t="s">
        <v>397</v>
      </c>
      <c r="CB111" s="926"/>
      <c r="CC111" s="926"/>
      <c r="CD111" s="926"/>
      <c r="CE111" s="926"/>
      <c r="CF111" s="920" t="s">
        <v>149</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444</v>
      </c>
      <c r="DH111" s="926"/>
      <c r="DI111" s="926"/>
      <c r="DJ111" s="926"/>
      <c r="DK111" s="926"/>
      <c r="DL111" s="926" t="s">
        <v>397</v>
      </c>
      <c r="DM111" s="926"/>
      <c r="DN111" s="926"/>
      <c r="DO111" s="926"/>
      <c r="DP111" s="926"/>
      <c r="DQ111" s="926" t="s">
        <v>397</v>
      </c>
      <c r="DR111" s="926"/>
      <c r="DS111" s="926"/>
      <c r="DT111" s="926"/>
      <c r="DU111" s="926"/>
      <c r="DV111" s="927" t="s">
        <v>442</v>
      </c>
      <c r="DW111" s="927"/>
      <c r="DX111" s="927"/>
      <c r="DY111" s="927"/>
      <c r="DZ111" s="928"/>
    </row>
    <row r="112" spans="1:131" s="226"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444</v>
      </c>
      <c r="AB112" s="959"/>
      <c r="AC112" s="959"/>
      <c r="AD112" s="959"/>
      <c r="AE112" s="960"/>
      <c r="AF112" s="961" t="s">
        <v>397</v>
      </c>
      <c r="AG112" s="959"/>
      <c r="AH112" s="959"/>
      <c r="AI112" s="959"/>
      <c r="AJ112" s="960"/>
      <c r="AK112" s="961" t="s">
        <v>149</v>
      </c>
      <c r="AL112" s="959"/>
      <c r="AM112" s="959"/>
      <c r="AN112" s="959"/>
      <c r="AO112" s="960"/>
      <c r="AP112" s="962" t="s">
        <v>442</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3526535</v>
      </c>
      <c r="BR112" s="926"/>
      <c r="BS112" s="926"/>
      <c r="BT112" s="926"/>
      <c r="BU112" s="926"/>
      <c r="BV112" s="926">
        <v>2897221</v>
      </c>
      <c r="BW112" s="926"/>
      <c r="BX112" s="926"/>
      <c r="BY112" s="926"/>
      <c r="BZ112" s="926"/>
      <c r="CA112" s="926">
        <v>2578815</v>
      </c>
      <c r="CB112" s="926"/>
      <c r="CC112" s="926"/>
      <c r="CD112" s="926"/>
      <c r="CE112" s="926"/>
      <c r="CF112" s="920">
        <v>61.5</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149</v>
      </c>
      <c r="DH112" s="926"/>
      <c r="DI112" s="926"/>
      <c r="DJ112" s="926"/>
      <c r="DK112" s="926"/>
      <c r="DL112" s="926" t="s">
        <v>397</v>
      </c>
      <c r="DM112" s="926"/>
      <c r="DN112" s="926"/>
      <c r="DO112" s="926"/>
      <c r="DP112" s="926"/>
      <c r="DQ112" s="926" t="s">
        <v>441</v>
      </c>
      <c r="DR112" s="926"/>
      <c r="DS112" s="926"/>
      <c r="DT112" s="926"/>
      <c r="DU112" s="926"/>
      <c r="DV112" s="927" t="s">
        <v>397</v>
      </c>
      <c r="DW112" s="927"/>
      <c r="DX112" s="927"/>
      <c r="DY112" s="927"/>
      <c r="DZ112" s="928"/>
    </row>
    <row r="113" spans="1:130" s="226"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382737</v>
      </c>
      <c r="AB113" s="938"/>
      <c r="AC113" s="938"/>
      <c r="AD113" s="938"/>
      <c r="AE113" s="939"/>
      <c r="AF113" s="940">
        <v>350407</v>
      </c>
      <c r="AG113" s="938"/>
      <c r="AH113" s="938"/>
      <c r="AI113" s="938"/>
      <c r="AJ113" s="939"/>
      <c r="AK113" s="940">
        <v>340554</v>
      </c>
      <c r="AL113" s="938"/>
      <c r="AM113" s="938"/>
      <c r="AN113" s="938"/>
      <c r="AO113" s="939"/>
      <c r="AP113" s="941">
        <v>8.1</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393424</v>
      </c>
      <c r="BR113" s="926"/>
      <c r="BS113" s="926"/>
      <c r="BT113" s="926"/>
      <c r="BU113" s="926"/>
      <c r="BV113" s="926">
        <v>373825</v>
      </c>
      <c r="BW113" s="926"/>
      <c r="BX113" s="926"/>
      <c r="BY113" s="926"/>
      <c r="BZ113" s="926"/>
      <c r="CA113" s="926">
        <v>354633</v>
      </c>
      <c r="CB113" s="926"/>
      <c r="CC113" s="926"/>
      <c r="CD113" s="926"/>
      <c r="CE113" s="926"/>
      <c r="CF113" s="920">
        <v>8.5</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455</v>
      </c>
      <c r="DH113" s="959"/>
      <c r="DI113" s="959"/>
      <c r="DJ113" s="959"/>
      <c r="DK113" s="960"/>
      <c r="DL113" s="961" t="s">
        <v>442</v>
      </c>
      <c r="DM113" s="959"/>
      <c r="DN113" s="959"/>
      <c r="DO113" s="959"/>
      <c r="DP113" s="960"/>
      <c r="DQ113" s="961" t="s">
        <v>149</v>
      </c>
      <c r="DR113" s="959"/>
      <c r="DS113" s="959"/>
      <c r="DT113" s="959"/>
      <c r="DU113" s="960"/>
      <c r="DV113" s="962" t="s">
        <v>397</v>
      </c>
      <c r="DW113" s="963"/>
      <c r="DX113" s="963"/>
      <c r="DY113" s="963"/>
      <c r="DZ113" s="964"/>
    </row>
    <row r="114" spans="1:130" s="226" customFormat="1" ht="26.25" customHeight="1" x14ac:dyDescent="0.15">
      <c r="A114" s="954"/>
      <c r="B114" s="955"/>
      <c r="C114" s="923" t="s">
        <v>456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57954</v>
      </c>
      <c r="AB114" s="959"/>
      <c r="AC114" s="959"/>
      <c r="AD114" s="959"/>
      <c r="AE114" s="960"/>
      <c r="AF114" s="961">
        <v>67952</v>
      </c>
      <c r="AG114" s="959"/>
      <c r="AH114" s="959"/>
      <c r="AI114" s="959"/>
      <c r="AJ114" s="960"/>
      <c r="AK114" s="961">
        <v>67686</v>
      </c>
      <c r="AL114" s="959"/>
      <c r="AM114" s="959"/>
      <c r="AN114" s="959"/>
      <c r="AO114" s="960"/>
      <c r="AP114" s="962">
        <v>1.6</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998958</v>
      </c>
      <c r="BR114" s="926"/>
      <c r="BS114" s="926"/>
      <c r="BT114" s="926"/>
      <c r="BU114" s="926"/>
      <c r="BV114" s="926">
        <v>971409</v>
      </c>
      <c r="BW114" s="926"/>
      <c r="BX114" s="926"/>
      <c r="BY114" s="926"/>
      <c r="BZ114" s="926"/>
      <c r="CA114" s="926">
        <v>953352</v>
      </c>
      <c r="CB114" s="926"/>
      <c r="CC114" s="926"/>
      <c r="CD114" s="926"/>
      <c r="CE114" s="926"/>
      <c r="CF114" s="920">
        <v>22.7</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455</v>
      </c>
      <c r="DH114" s="959"/>
      <c r="DI114" s="959"/>
      <c r="DJ114" s="959"/>
      <c r="DK114" s="960"/>
      <c r="DL114" s="961" t="s">
        <v>455</v>
      </c>
      <c r="DM114" s="959"/>
      <c r="DN114" s="959"/>
      <c r="DO114" s="959"/>
      <c r="DP114" s="960"/>
      <c r="DQ114" s="961" t="s">
        <v>397</v>
      </c>
      <c r="DR114" s="959"/>
      <c r="DS114" s="959"/>
      <c r="DT114" s="959"/>
      <c r="DU114" s="960"/>
      <c r="DV114" s="962" t="s">
        <v>455</v>
      </c>
      <c r="DW114" s="963"/>
      <c r="DX114" s="963"/>
      <c r="DY114" s="963"/>
      <c r="DZ114" s="964"/>
    </row>
    <row r="115" spans="1:130" s="226" customFormat="1" ht="26.25" customHeight="1" x14ac:dyDescent="0.15">
      <c r="A115" s="954"/>
      <c r="B115" s="955"/>
      <c r="C115" s="923" t="s">
        <v>459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8772</v>
      </c>
      <c r="AB115" s="938"/>
      <c r="AC115" s="938"/>
      <c r="AD115" s="938"/>
      <c r="AE115" s="939"/>
      <c r="AF115" s="940">
        <v>8636</v>
      </c>
      <c r="AG115" s="938"/>
      <c r="AH115" s="938"/>
      <c r="AI115" s="938"/>
      <c r="AJ115" s="939"/>
      <c r="AK115" s="940" t="s">
        <v>397</v>
      </c>
      <c r="AL115" s="938"/>
      <c r="AM115" s="938"/>
      <c r="AN115" s="938"/>
      <c r="AO115" s="939"/>
      <c r="AP115" s="941" t="s">
        <v>441</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t="s">
        <v>149</v>
      </c>
      <c r="BR115" s="926"/>
      <c r="BS115" s="926"/>
      <c r="BT115" s="926"/>
      <c r="BU115" s="926"/>
      <c r="BV115" s="926" t="s">
        <v>455</v>
      </c>
      <c r="BW115" s="926"/>
      <c r="BX115" s="926"/>
      <c r="BY115" s="926"/>
      <c r="BZ115" s="926"/>
      <c r="CA115" s="926" t="s">
        <v>441</v>
      </c>
      <c r="CB115" s="926"/>
      <c r="CC115" s="926"/>
      <c r="CD115" s="926"/>
      <c r="CE115" s="926"/>
      <c r="CF115" s="920" t="s">
        <v>445</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445</v>
      </c>
      <c r="DH115" s="959"/>
      <c r="DI115" s="959"/>
      <c r="DJ115" s="959"/>
      <c r="DK115" s="960"/>
      <c r="DL115" s="961" t="s">
        <v>397</v>
      </c>
      <c r="DM115" s="959"/>
      <c r="DN115" s="959"/>
      <c r="DO115" s="959"/>
      <c r="DP115" s="960"/>
      <c r="DQ115" s="961" t="s">
        <v>149</v>
      </c>
      <c r="DR115" s="959"/>
      <c r="DS115" s="959"/>
      <c r="DT115" s="959"/>
      <c r="DU115" s="960"/>
      <c r="DV115" s="962" t="s">
        <v>442</v>
      </c>
      <c r="DW115" s="963"/>
      <c r="DX115" s="963"/>
      <c r="DY115" s="963"/>
      <c r="DZ115" s="964"/>
    </row>
    <row r="116" spans="1:130" s="226" customFormat="1" ht="26.25" customHeight="1" x14ac:dyDescent="0.15">
      <c r="A116" s="956"/>
      <c r="B116" s="957"/>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397</v>
      </c>
      <c r="AB116" s="959"/>
      <c r="AC116" s="959"/>
      <c r="AD116" s="959"/>
      <c r="AE116" s="960"/>
      <c r="AF116" s="961" t="s">
        <v>149</v>
      </c>
      <c r="AG116" s="959"/>
      <c r="AH116" s="959"/>
      <c r="AI116" s="959"/>
      <c r="AJ116" s="960"/>
      <c r="AK116" s="961">
        <v>13</v>
      </c>
      <c r="AL116" s="959"/>
      <c r="AM116" s="959"/>
      <c r="AN116" s="959"/>
      <c r="AO116" s="960"/>
      <c r="AP116" s="962">
        <v>0</v>
      </c>
      <c r="AQ116" s="963"/>
      <c r="AR116" s="963"/>
      <c r="AS116" s="963"/>
      <c r="AT116" s="964"/>
      <c r="AU116" s="908"/>
      <c r="AV116" s="909"/>
      <c r="AW116" s="909"/>
      <c r="AX116" s="909"/>
      <c r="AY116" s="909"/>
      <c r="AZ116" s="967" t="s">
        <v>463</v>
      </c>
      <c r="BA116" s="968"/>
      <c r="BB116" s="968"/>
      <c r="BC116" s="968"/>
      <c r="BD116" s="968"/>
      <c r="BE116" s="968"/>
      <c r="BF116" s="968"/>
      <c r="BG116" s="968"/>
      <c r="BH116" s="968"/>
      <c r="BI116" s="968"/>
      <c r="BJ116" s="968"/>
      <c r="BK116" s="968"/>
      <c r="BL116" s="968"/>
      <c r="BM116" s="968"/>
      <c r="BN116" s="968"/>
      <c r="BO116" s="968"/>
      <c r="BP116" s="969"/>
      <c r="BQ116" s="925" t="s">
        <v>455</v>
      </c>
      <c r="BR116" s="926"/>
      <c r="BS116" s="926"/>
      <c r="BT116" s="926"/>
      <c r="BU116" s="926"/>
      <c r="BV116" s="926" t="s">
        <v>444</v>
      </c>
      <c r="BW116" s="926"/>
      <c r="BX116" s="926"/>
      <c r="BY116" s="926"/>
      <c r="BZ116" s="926"/>
      <c r="CA116" s="926" t="s">
        <v>455</v>
      </c>
      <c r="CB116" s="926"/>
      <c r="CC116" s="926"/>
      <c r="CD116" s="926"/>
      <c r="CE116" s="926"/>
      <c r="CF116" s="920" t="s">
        <v>441</v>
      </c>
      <c r="CG116" s="921"/>
      <c r="CH116" s="921"/>
      <c r="CI116" s="921"/>
      <c r="CJ116" s="921"/>
      <c r="CK116" s="948"/>
      <c r="CL116" s="949"/>
      <c r="CM116" s="922" t="s">
        <v>464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8500</v>
      </c>
      <c r="DH116" s="959"/>
      <c r="DI116" s="959"/>
      <c r="DJ116" s="959"/>
      <c r="DK116" s="960"/>
      <c r="DL116" s="961" t="s">
        <v>149</v>
      </c>
      <c r="DM116" s="959"/>
      <c r="DN116" s="959"/>
      <c r="DO116" s="959"/>
      <c r="DP116" s="960"/>
      <c r="DQ116" s="961" t="s">
        <v>397</v>
      </c>
      <c r="DR116" s="959"/>
      <c r="DS116" s="959"/>
      <c r="DT116" s="959"/>
      <c r="DU116" s="960"/>
      <c r="DV116" s="962" t="s">
        <v>444</v>
      </c>
      <c r="DW116" s="963"/>
      <c r="DX116" s="963"/>
      <c r="DY116" s="963"/>
      <c r="DZ116" s="964"/>
    </row>
    <row r="117" spans="1:130" s="226"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465</v>
      </c>
      <c r="Z117" s="894"/>
      <c r="AA117" s="978">
        <v>936896</v>
      </c>
      <c r="AB117" s="979"/>
      <c r="AC117" s="979"/>
      <c r="AD117" s="979"/>
      <c r="AE117" s="980"/>
      <c r="AF117" s="981">
        <v>937501</v>
      </c>
      <c r="AG117" s="979"/>
      <c r="AH117" s="979"/>
      <c r="AI117" s="979"/>
      <c r="AJ117" s="980"/>
      <c r="AK117" s="981">
        <v>921269</v>
      </c>
      <c r="AL117" s="979"/>
      <c r="AM117" s="979"/>
      <c r="AN117" s="979"/>
      <c r="AO117" s="980"/>
      <c r="AP117" s="982"/>
      <c r="AQ117" s="983"/>
      <c r="AR117" s="983"/>
      <c r="AS117" s="983"/>
      <c r="AT117" s="984"/>
      <c r="AU117" s="908"/>
      <c r="AV117" s="909"/>
      <c r="AW117" s="909"/>
      <c r="AX117" s="909"/>
      <c r="AY117" s="909"/>
      <c r="AZ117" s="974" t="s">
        <v>466</v>
      </c>
      <c r="BA117" s="975"/>
      <c r="BB117" s="975"/>
      <c r="BC117" s="975"/>
      <c r="BD117" s="975"/>
      <c r="BE117" s="975"/>
      <c r="BF117" s="975"/>
      <c r="BG117" s="975"/>
      <c r="BH117" s="975"/>
      <c r="BI117" s="975"/>
      <c r="BJ117" s="975"/>
      <c r="BK117" s="975"/>
      <c r="BL117" s="975"/>
      <c r="BM117" s="975"/>
      <c r="BN117" s="975"/>
      <c r="BO117" s="975"/>
      <c r="BP117" s="976"/>
      <c r="BQ117" s="925" t="s">
        <v>397</v>
      </c>
      <c r="BR117" s="926"/>
      <c r="BS117" s="926"/>
      <c r="BT117" s="926"/>
      <c r="BU117" s="926"/>
      <c r="BV117" s="926" t="s">
        <v>397</v>
      </c>
      <c r="BW117" s="926"/>
      <c r="BX117" s="926"/>
      <c r="BY117" s="926"/>
      <c r="BZ117" s="926"/>
      <c r="CA117" s="926" t="s">
        <v>445</v>
      </c>
      <c r="CB117" s="926"/>
      <c r="CC117" s="926"/>
      <c r="CD117" s="926"/>
      <c r="CE117" s="926"/>
      <c r="CF117" s="920" t="s">
        <v>397</v>
      </c>
      <c r="CG117" s="921"/>
      <c r="CH117" s="921"/>
      <c r="CI117" s="921"/>
      <c r="CJ117" s="921"/>
      <c r="CK117" s="948"/>
      <c r="CL117" s="949"/>
      <c r="CM117" s="922" t="s">
        <v>467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149</v>
      </c>
      <c r="DH117" s="959"/>
      <c r="DI117" s="959"/>
      <c r="DJ117" s="959"/>
      <c r="DK117" s="960"/>
      <c r="DL117" s="961" t="s">
        <v>441</v>
      </c>
      <c r="DM117" s="959"/>
      <c r="DN117" s="959"/>
      <c r="DO117" s="959"/>
      <c r="DP117" s="960"/>
      <c r="DQ117" s="961" t="s">
        <v>442</v>
      </c>
      <c r="DR117" s="959"/>
      <c r="DS117" s="959"/>
      <c r="DT117" s="959"/>
      <c r="DU117" s="960"/>
      <c r="DV117" s="962" t="s">
        <v>441</v>
      </c>
      <c r="DW117" s="963"/>
      <c r="DX117" s="963"/>
      <c r="DY117" s="963"/>
      <c r="DZ117" s="964"/>
    </row>
    <row r="118" spans="1:130" s="226" customFormat="1" ht="26.25" customHeight="1" x14ac:dyDescent="0.15">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313</v>
      </c>
      <c r="AL118" s="893"/>
      <c r="AM118" s="893"/>
      <c r="AN118" s="893"/>
      <c r="AO118" s="894"/>
      <c r="AP118" s="970" t="s">
        <v>435</v>
      </c>
      <c r="AQ118" s="971"/>
      <c r="AR118" s="971"/>
      <c r="AS118" s="971"/>
      <c r="AT118" s="972"/>
      <c r="AU118" s="908"/>
      <c r="AV118" s="909"/>
      <c r="AW118" s="909"/>
      <c r="AX118" s="909"/>
      <c r="AY118" s="909"/>
      <c r="AZ118" s="973" t="s">
        <v>468</v>
      </c>
      <c r="BA118" s="965"/>
      <c r="BB118" s="965"/>
      <c r="BC118" s="965"/>
      <c r="BD118" s="965"/>
      <c r="BE118" s="965"/>
      <c r="BF118" s="965"/>
      <c r="BG118" s="965"/>
      <c r="BH118" s="965"/>
      <c r="BI118" s="965"/>
      <c r="BJ118" s="965"/>
      <c r="BK118" s="965"/>
      <c r="BL118" s="965"/>
      <c r="BM118" s="965"/>
      <c r="BN118" s="965"/>
      <c r="BO118" s="965"/>
      <c r="BP118" s="966"/>
      <c r="BQ118" s="999" t="s">
        <v>149</v>
      </c>
      <c r="BR118" s="1000"/>
      <c r="BS118" s="1000"/>
      <c r="BT118" s="1000"/>
      <c r="BU118" s="1000"/>
      <c r="BV118" s="1000" t="s">
        <v>445</v>
      </c>
      <c r="BW118" s="1000"/>
      <c r="BX118" s="1000"/>
      <c r="BY118" s="1000"/>
      <c r="BZ118" s="1000"/>
      <c r="CA118" s="1000" t="s">
        <v>149</v>
      </c>
      <c r="CB118" s="1000"/>
      <c r="CC118" s="1000"/>
      <c r="CD118" s="1000"/>
      <c r="CE118" s="1000"/>
      <c r="CF118" s="920" t="s">
        <v>441</v>
      </c>
      <c r="CG118" s="921"/>
      <c r="CH118" s="921"/>
      <c r="CI118" s="921"/>
      <c r="CJ118" s="921"/>
      <c r="CK118" s="948"/>
      <c r="CL118" s="949"/>
      <c r="CM118" s="922" t="s">
        <v>469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445</v>
      </c>
      <c r="DH118" s="959"/>
      <c r="DI118" s="959"/>
      <c r="DJ118" s="959"/>
      <c r="DK118" s="960"/>
      <c r="DL118" s="961" t="s">
        <v>445</v>
      </c>
      <c r="DM118" s="959"/>
      <c r="DN118" s="959"/>
      <c r="DO118" s="959"/>
      <c r="DP118" s="960"/>
      <c r="DQ118" s="961" t="s">
        <v>445</v>
      </c>
      <c r="DR118" s="959"/>
      <c r="DS118" s="959"/>
      <c r="DT118" s="959"/>
      <c r="DU118" s="960"/>
      <c r="DV118" s="962" t="s">
        <v>442</v>
      </c>
      <c r="DW118" s="963"/>
      <c r="DX118" s="963"/>
      <c r="DY118" s="963"/>
      <c r="DZ118" s="964"/>
    </row>
    <row r="119" spans="1:130" s="226" customFormat="1" ht="26.25" customHeight="1" x14ac:dyDescent="0.15">
      <c r="A119" s="1062"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445</v>
      </c>
      <c r="AB119" s="900"/>
      <c r="AC119" s="900"/>
      <c r="AD119" s="900"/>
      <c r="AE119" s="901"/>
      <c r="AF119" s="902" t="s">
        <v>441</v>
      </c>
      <c r="AG119" s="900"/>
      <c r="AH119" s="900"/>
      <c r="AI119" s="900"/>
      <c r="AJ119" s="901"/>
      <c r="AK119" s="902" t="s">
        <v>149</v>
      </c>
      <c r="AL119" s="900"/>
      <c r="AM119" s="900"/>
      <c r="AN119" s="900"/>
      <c r="AO119" s="901"/>
      <c r="AP119" s="903" t="s">
        <v>149</v>
      </c>
      <c r="AQ119" s="904"/>
      <c r="AR119" s="904"/>
      <c r="AS119" s="904"/>
      <c r="AT119" s="905"/>
      <c r="AU119" s="910"/>
      <c r="AV119" s="911"/>
      <c r="AW119" s="911"/>
      <c r="AX119" s="911"/>
      <c r="AY119" s="911"/>
      <c r="AZ119" s="247" t="s">
        <v>192</v>
      </c>
      <c r="BA119" s="247"/>
      <c r="BB119" s="247"/>
      <c r="BC119" s="247"/>
      <c r="BD119" s="247"/>
      <c r="BE119" s="247"/>
      <c r="BF119" s="247"/>
      <c r="BG119" s="247"/>
      <c r="BH119" s="247"/>
      <c r="BI119" s="247"/>
      <c r="BJ119" s="247"/>
      <c r="BK119" s="247"/>
      <c r="BL119" s="247"/>
      <c r="BM119" s="247"/>
      <c r="BN119" s="247"/>
      <c r="BO119" s="977" t="s">
        <v>470</v>
      </c>
      <c r="BP119" s="1005"/>
      <c r="BQ119" s="999">
        <v>10480227</v>
      </c>
      <c r="BR119" s="1000"/>
      <c r="BS119" s="1000"/>
      <c r="BT119" s="1000"/>
      <c r="BU119" s="1000"/>
      <c r="BV119" s="1000">
        <v>9817750</v>
      </c>
      <c r="BW119" s="1000"/>
      <c r="BX119" s="1000"/>
      <c r="BY119" s="1000"/>
      <c r="BZ119" s="1000"/>
      <c r="CA119" s="1000">
        <v>9271011</v>
      </c>
      <c r="CB119" s="1000"/>
      <c r="CC119" s="1000"/>
      <c r="CD119" s="1000"/>
      <c r="CE119" s="1000"/>
      <c r="CF119" s="1001"/>
      <c r="CG119" s="1002"/>
      <c r="CH119" s="1002"/>
      <c r="CI119" s="1002"/>
      <c r="CJ119" s="1003"/>
      <c r="CK119" s="950"/>
      <c r="CL119" s="951"/>
      <c r="CM119" s="973" t="s">
        <v>471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445</v>
      </c>
      <c r="DH119" s="986"/>
      <c r="DI119" s="986"/>
      <c r="DJ119" s="986"/>
      <c r="DK119" s="987"/>
      <c r="DL119" s="985" t="s">
        <v>445</v>
      </c>
      <c r="DM119" s="986"/>
      <c r="DN119" s="986"/>
      <c r="DO119" s="986"/>
      <c r="DP119" s="987"/>
      <c r="DQ119" s="985" t="s">
        <v>149</v>
      </c>
      <c r="DR119" s="986"/>
      <c r="DS119" s="986"/>
      <c r="DT119" s="986"/>
      <c r="DU119" s="987"/>
      <c r="DV119" s="988" t="s">
        <v>442</v>
      </c>
      <c r="DW119" s="989"/>
      <c r="DX119" s="989"/>
      <c r="DY119" s="989"/>
      <c r="DZ119" s="990"/>
    </row>
    <row r="120" spans="1:130" s="226" customFormat="1" ht="26.25" customHeight="1" x14ac:dyDescent="0.15">
      <c r="A120" s="1063"/>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149</v>
      </c>
      <c r="AB120" s="959"/>
      <c r="AC120" s="959"/>
      <c r="AD120" s="959"/>
      <c r="AE120" s="960"/>
      <c r="AF120" s="961" t="s">
        <v>445</v>
      </c>
      <c r="AG120" s="959"/>
      <c r="AH120" s="959"/>
      <c r="AI120" s="959"/>
      <c r="AJ120" s="960"/>
      <c r="AK120" s="961" t="s">
        <v>445</v>
      </c>
      <c r="AL120" s="959"/>
      <c r="AM120" s="959"/>
      <c r="AN120" s="959"/>
      <c r="AO120" s="960"/>
      <c r="AP120" s="962" t="s">
        <v>149</v>
      </c>
      <c r="AQ120" s="963"/>
      <c r="AR120" s="963"/>
      <c r="AS120" s="963"/>
      <c r="AT120" s="964"/>
      <c r="AU120" s="991" t="s">
        <v>472</v>
      </c>
      <c r="AV120" s="992"/>
      <c r="AW120" s="992"/>
      <c r="AX120" s="992"/>
      <c r="AY120" s="993"/>
      <c r="AZ120" s="929" t="s">
        <v>473</v>
      </c>
      <c r="BA120" s="897"/>
      <c r="BB120" s="897"/>
      <c r="BC120" s="897"/>
      <c r="BD120" s="897"/>
      <c r="BE120" s="897"/>
      <c r="BF120" s="897"/>
      <c r="BG120" s="897"/>
      <c r="BH120" s="897"/>
      <c r="BI120" s="897"/>
      <c r="BJ120" s="897"/>
      <c r="BK120" s="897"/>
      <c r="BL120" s="897"/>
      <c r="BM120" s="897"/>
      <c r="BN120" s="897"/>
      <c r="BO120" s="897"/>
      <c r="BP120" s="898"/>
      <c r="BQ120" s="930">
        <v>5173014</v>
      </c>
      <c r="BR120" s="931"/>
      <c r="BS120" s="931"/>
      <c r="BT120" s="931"/>
      <c r="BU120" s="931"/>
      <c r="BV120" s="931">
        <v>5966466</v>
      </c>
      <c r="BW120" s="931"/>
      <c r="BX120" s="931"/>
      <c r="BY120" s="931"/>
      <c r="BZ120" s="931"/>
      <c r="CA120" s="931">
        <v>6360784</v>
      </c>
      <c r="CB120" s="931"/>
      <c r="CC120" s="931"/>
      <c r="CD120" s="931"/>
      <c r="CE120" s="931"/>
      <c r="CF120" s="944">
        <v>151.80000000000001</v>
      </c>
      <c r="CG120" s="945"/>
      <c r="CH120" s="945"/>
      <c r="CI120" s="945"/>
      <c r="CJ120" s="945"/>
      <c r="CK120" s="1006" t="s">
        <v>474</v>
      </c>
      <c r="CL120" s="1007"/>
      <c r="CM120" s="1007"/>
      <c r="CN120" s="1007"/>
      <c r="CO120" s="1008"/>
      <c r="CP120" s="1014" t="s">
        <v>475</v>
      </c>
      <c r="CQ120" s="1015"/>
      <c r="CR120" s="1015"/>
      <c r="CS120" s="1015"/>
      <c r="CT120" s="1015"/>
      <c r="CU120" s="1015"/>
      <c r="CV120" s="1015"/>
      <c r="CW120" s="1015"/>
      <c r="CX120" s="1015"/>
      <c r="CY120" s="1015"/>
      <c r="CZ120" s="1015"/>
      <c r="DA120" s="1015"/>
      <c r="DB120" s="1015"/>
      <c r="DC120" s="1015"/>
      <c r="DD120" s="1015"/>
      <c r="DE120" s="1015"/>
      <c r="DF120" s="1016"/>
      <c r="DG120" s="930">
        <v>3526004</v>
      </c>
      <c r="DH120" s="931"/>
      <c r="DI120" s="931"/>
      <c r="DJ120" s="931"/>
      <c r="DK120" s="931"/>
      <c r="DL120" s="931">
        <v>2897101</v>
      </c>
      <c r="DM120" s="931"/>
      <c r="DN120" s="931"/>
      <c r="DO120" s="931"/>
      <c r="DP120" s="931"/>
      <c r="DQ120" s="931">
        <v>2578273</v>
      </c>
      <c r="DR120" s="931"/>
      <c r="DS120" s="931"/>
      <c r="DT120" s="931"/>
      <c r="DU120" s="931"/>
      <c r="DV120" s="932">
        <v>61.5</v>
      </c>
      <c r="DW120" s="932"/>
      <c r="DX120" s="932"/>
      <c r="DY120" s="932"/>
      <c r="DZ120" s="933"/>
    </row>
    <row r="121" spans="1:130" s="226" customFormat="1" ht="26.25" customHeight="1" x14ac:dyDescent="0.15">
      <c r="A121" s="1063"/>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442</v>
      </c>
      <c r="AB121" s="959"/>
      <c r="AC121" s="959"/>
      <c r="AD121" s="959"/>
      <c r="AE121" s="960"/>
      <c r="AF121" s="961" t="s">
        <v>445</v>
      </c>
      <c r="AG121" s="959"/>
      <c r="AH121" s="959"/>
      <c r="AI121" s="959"/>
      <c r="AJ121" s="960"/>
      <c r="AK121" s="961" t="s">
        <v>149</v>
      </c>
      <c r="AL121" s="959"/>
      <c r="AM121" s="959"/>
      <c r="AN121" s="959"/>
      <c r="AO121" s="960"/>
      <c r="AP121" s="962" t="s">
        <v>149</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t="s">
        <v>149</v>
      </c>
      <c r="BR121" s="926"/>
      <c r="BS121" s="926"/>
      <c r="BT121" s="926"/>
      <c r="BU121" s="926"/>
      <c r="BV121" s="926" t="s">
        <v>149</v>
      </c>
      <c r="BW121" s="926"/>
      <c r="BX121" s="926"/>
      <c r="BY121" s="926"/>
      <c r="BZ121" s="926"/>
      <c r="CA121" s="926" t="s">
        <v>445</v>
      </c>
      <c r="CB121" s="926"/>
      <c r="CC121" s="926"/>
      <c r="CD121" s="926"/>
      <c r="CE121" s="926"/>
      <c r="CF121" s="920" t="s">
        <v>442</v>
      </c>
      <c r="CG121" s="921"/>
      <c r="CH121" s="921"/>
      <c r="CI121" s="921"/>
      <c r="CJ121" s="921"/>
      <c r="CK121" s="1009"/>
      <c r="CL121" s="1010"/>
      <c r="CM121" s="1010"/>
      <c r="CN121" s="1010"/>
      <c r="CO121" s="1011"/>
      <c r="CP121" s="1019" t="s">
        <v>478</v>
      </c>
      <c r="CQ121" s="1020"/>
      <c r="CR121" s="1020"/>
      <c r="CS121" s="1020"/>
      <c r="CT121" s="1020"/>
      <c r="CU121" s="1020"/>
      <c r="CV121" s="1020"/>
      <c r="CW121" s="1020"/>
      <c r="CX121" s="1020"/>
      <c r="CY121" s="1020"/>
      <c r="CZ121" s="1020"/>
      <c r="DA121" s="1020"/>
      <c r="DB121" s="1020"/>
      <c r="DC121" s="1020"/>
      <c r="DD121" s="1020"/>
      <c r="DE121" s="1020"/>
      <c r="DF121" s="1021"/>
      <c r="DG121" s="925">
        <v>531</v>
      </c>
      <c r="DH121" s="926"/>
      <c r="DI121" s="926"/>
      <c r="DJ121" s="926"/>
      <c r="DK121" s="926"/>
      <c r="DL121" s="926">
        <v>120</v>
      </c>
      <c r="DM121" s="926"/>
      <c r="DN121" s="926"/>
      <c r="DO121" s="926"/>
      <c r="DP121" s="926"/>
      <c r="DQ121" s="926">
        <v>542</v>
      </c>
      <c r="DR121" s="926"/>
      <c r="DS121" s="926"/>
      <c r="DT121" s="926"/>
      <c r="DU121" s="926"/>
      <c r="DV121" s="927">
        <v>0</v>
      </c>
      <c r="DW121" s="927"/>
      <c r="DX121" s="927"/>
      <c r="DY121" s="927"/>
      <c r="DZ121" s="928"/>
    </row>
    <row r="122" spans="1:130" s="226" customFormat="1" ht="26.25" customHeight="1" x14ac:dyDescent="0.15">
      <c r="A122" s="1063"/>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442</v>
      </c>
      <c r="AB122" s="959"/>
      <c r="AC122" s="959"/>
      <c r="AD122" s="959"/>
      <c r="AE122" s="960"/>
      <c r="AF122" s="961" t="s">
        <v>149</v>
      </c>
      <c r="AG122" s="959"/>
      <c r="AH122" s="959"/>
      <c r="AI122" s="959"/>
      <c r="AJ122" s="960"/>
      <c r="AK122" s="961" t="s">
        <v>149</v>
      </c>
      <c r="AL122" s="959"/>
      <c r="AM122" s="959"/>
      <c r="AN122" s="959"/>
      <c r="AO122" s="960"/>
      <c r="AP122" s="962" t="s">
        <v>149</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7202024</v>
      </c>
      <c r="BR122" s="1000"/>
      <c r="BS122" s="1000"/>
      <c r="BT122" s="1000"/>
      <c r="BU122" s="1000"/>
      <c r="BV122" s="1000">
        <v>7358178</v>
      </c>
      <c r="BW122" s="1000"/>
      <c r="BX122" s="1000"/>
      <c r="BY122" s="1000"/>
      <c r="BZ122" s="1000"/>
      <c r="CA122" s="1000">
        <v>6745766</v>
      </c>
      <c r="CB122" s="1000"/>
      <c r="CC122" s="1000"/>
      <c r="CD122" s="1000"/>
      <c r="CE122" s="1000"/>
      <c r="CF122" s="1017">
        <v>161</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t="s">
        <v>149</v>
      </c>
      <c r="DH122" s="926"/>
      <c r="DI122" s="926"/>
      <c r="DJ122" s="926"/>
      <c r="DK122" s="926"/>
      <c r="DL122" s="926" t="s">
        <v>149</v>
      </c>
      <c r="DM122" s="926"/>
      <c r="DN122" s="926"/>
      <c r="DO122" s="926"/>
      <c r="DP122" s="926"/>
      <c r="DQ122" s="926" t="s">
        <v>149</v>
      </c>
      <c r="DR122" s="926"/>
      <c r="DS122" s="926"/>
      <c r="DT122" s="926"/>
      <c r="DU122" s="926"/>
      <c r="DV122" s="927" t="s">
        <v>149</v>
      </c>
      <c r="DW122" s="927"/>
      <c r="DX122" s="927"/>
      <c r="DY122" s="927"/>
      <c r="DZ122" s="928"/>
    </row>
    <row r="123" spans="1:130" s="226" customFormat="1" ht="26.25" customHeight="1" x14ac:dyDescent="0.15">
      <c r="A123" s="1063"/>
      <c r="B123" s="949"/>
      <c r="C123" s="922" t="s">
        <v>464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8772</v>
      </c>
      <c r="AB123" s="959"/>
      <c r="AC123" s="959"/>
      <c r="AD123" s="959"/>
      <c r="AE123" s="960"/>
      <c r="AF123" s="961">
        <v>8636</v>
      </c>
      <c r="AG123" s="959"/>
      <c r="AH123" s="959"/>
      <c r="AI123" s="959"/>
      <c r="AJ123" s="960"/>
      <c r="AK123" s="961" t="s">
        <v>149</v>
      </c>
      <c r="AL123" s="959"/>
      <c r="AM123" s="959"/>
      <c r="AN123" s="959"/>
      <c r="AO123" s="960"/>
      <c r="AP123" s="962" t="s">
        <v>149</v>
      </c>
      <c r="AQ123" s="963"/>
      <c r="AR123" s="963"/>
      <c r="AS123" s="963"/>
      <c r="AT123" s="964"/>
      <c r="AU123" s="997"/>
      <c r="AV123" s="998"/>
      <c r="AW123" s="998"/>
      <c r="AX123" s="998"/>
      <c r="AY123" s="998"/>
      <c r="AZ123" s="247" t="s">
        <v>192</v>
      </c>
      <c r="BA123" s="247"/>
      <c r="BB123" s="247"/>
      <c r="BC123" s="247"/>
      <c r="BD123" s="247"/>
      <c r="BE123" s="247"/>
      <c r="BF123" s="247"/>
      <c r="BG123" s="247"/>
      <c r="BH123" s="247"/>
      <c r="BI123" s="247"/>
      <c r="BJ123" s="247"/>
      <c r="BK123" s="247"/>
      <c r="BL123" s="247"/>
      <c r="BM123" s="247"/>
      <c r="BN123" s="247"/>
      <c r="BO123" s="977" t="s">
        <v>481</v>
      </c>
      <c r="BP123" s="1005"/>
      <c r="BQ123" s="1035">
        <v>12375038</v>
      </c>
      <c r="BR123" s="1036"/>
      <c r="BS123" s="1036"/>
      <c r="BT123" s="1036"/>
      <c r="BU123" s="1036"/>
      <c r="BV123" s="1036">
        <v>13324644</v>
      </c>
      <c r="BW123" s="1036"/>
      <c r="BX123" s="1036"/>
      <c r="BY123" s="1036"/>
      <c r="BZ123" s="1036"/>
      <c r="CA123" s="1036">
        <v>13106550</v>
      </c>
      <c r="CB123" s="1036"/>
      <c r="CC123" s="1036"/>
      <c r="CD123" s="1036"/>
      <c r="CE123" s="1036"/>
      <c r="CF123" s="1001"/>
      <c r="CG123" s="1002"/>
      <c r="CH123" s="1002"/>
      <c r="CI123" s="1002"/>
      <c r="CJ123" s="1003"/>
      <c r="CK123" s="1009"/>
      <c r="CL123" s="1010"/>
      <c r="CM123" s="1010"/>
      <c r="CN123" s="1010"/>
      <c r="CO123" s="1011"/>
      <c r="CP123" s="1019" t="s">
        <v>482</v>
      </c>
      <c r="CQ123" s="1020"/>
      <c r="CR123" s="1020"/>
      <c r="CS123" s="1020"/>
      <c r="CT123" s="1020"/>
      <c r="CU123" s="1020"/>
      <c r="CV123" s="1020"/>
      <c r="CW123" s="1020"/>
      <c r="CX123" s="1020"/>
      <c r="CY123" s="1020"/>
      <c r="CZ123" s="1020"/>
      <c r="DA123" s="1020"/>
      <c r="DB123" s="1020"/>
      <c r="DC123" s="1020"/>
      <c r="DD123" s="1020"/>
      <c r="DE123" s="1020"/>
      <c r="DF123" s="1021"/>
      <c r="DG123" s="958" t="s">
        <v>149</v>
      </c>
      <c r="DH123" s="959"/>
      <c r="DI123" s="959"/>
      <c r="DJ123" s="959"/>
      <c r="DK123" s="960"/>
      <c r="DL123" s="961" t="s">
        <v>149</v>
      </c>
      <c r="DM123" s="959"/>
      <c r="DN123" s="959"/>
      <c r="DO123" s="959"/>
      <c r="DP123" s="960"/>
      <c r="DQ123" s="961" t="s">
        <v>149</v>
      </c>
      <c r="DR123" s="959"/>
      <c r="DS123" s="959"/>
      <c r="DT123" s="959"/>
      <c r="DU123" s="960"/>
      <c r="DV123" s="962" t="s">
        <v>149</v>
      </c>
      <c r="DW123" s="963"/>
      <c r="DX123" s="963"/>
      <c r="DY123" s="963"/>
      <c r="DZ123" s="964"/>
    </row>
    <row r="124" spans="1:130" s="226" customFormat="1" ht="26.25" customHeight="1" thickBot="1" x14ac:dyDescent="0.2">
      <c r="A124" s="1063"/>
      <c r="B124" s="949"/>
      <c r="C124" s="922" t="s">
        <v>467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149</v>
      </c>
      <c r="AB124" s="959"/>
      <c r="AC124" s="959"/>
      <c r="AD124" s="959"/>
      <c r="AE124" s="960"/>
      <c r="AF124" s="961" t="s">
        <v>149</v>
      </c>
      <c r="AG124" s="959"/>
      <c r="AH124" s="959"/>
      <c r="AI124" s="959"/>
      <c r="AJ124" s="960"/>
      <c r="AK124" s="961" t="s">
        <v>149</v>
      </c>
      <c r="AL124" s="959"/>
      <c r="AM124" s="959"/>
      <c r="AN124" s="959"/>
      <c r="AO124" s="960"/>
      <c r="AP124" s="962" t="s">
        <v>149</v>
      </c>
      <c r="AQ124" s="963"/>
      <c r="AR124" s="963"/>
      <c r="AS124" s="963"/>
      <c r="AT124" s="964"/>
      <c r="AU124" s="1031" t="s">
        <v>483</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149</v>
      </c>
      <c r="BR124" s="1027"/>
      <c r="BS124" s="1027"/>
      <c r="BT124" s="1027"/>
      <c r="BU124" s="1027"/>
      <c r="BV124" s="1027" t="s">
        <v>149</v>
      </c>
      <c r="BW124" s="1027"/>
      <c r="BX124" s="1027"/>
      <c r="BY124" s="1027"/>
      <c r="BZ124" s="1027"/>
      <c r="CA124" s="1027" t="s">
        <v>149</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t="s">
        <v>455</v>
      </c>
      <c r="DH124" s="986"/>
      <c r="DI124" s="986"/>
      <c r="DJ124" s="986"/>
      <c r="DK124" s="987"/>
      <c r="DL124" s="985" t="s">
        <v>149</v>
      </c>
      <c r="DM124" s="986"/>
      <c r="DN124" s="986"/>
      <c r="DO124" s="986"/>
      <c r="DP124" s="987"/>
      <c r="DQ124" s="985" t="s">
        <v>455</v>
      </c>
      <c r="DR124" s="986"/>
      <c r="DS124" s="986"/>
      <c r="DT124" s="986"/>
      <c r="DU124" s="987"/>
      <c r="DV124" s="988" t="s">
        <v>485</v>
      </c>
      <c r="DW124" s="989"/>
      <c r="DX124" s="989"/>
      <c r="DY124" s="989"/>
      <c r="DZ124" s="990"/>
    </row>
    <row r="125" spans="1:130" s="226" customFormat="1" ht="26.25" customHeight="1" x14ac:dyDescent="0.15">
      <c r="A125" s="1063"/>
      <c r="B125" s="949"/>
      <c r="C125" s="922" t="s">
        <v>469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486</v>
      </c>
      <c r="AB125" s="959"/>
      <c r="AC125" s="959"/>
      <c r="AD125" s="959"/>
      <c r="AE125" s="960"/>
      <c r="AF125" s="961" t="s">
        <v>149</v>
      </c>
      <c r="AG125" s="959"/>
      <c r="AH125" s="959"/>
      <c r="AI125" s="959"/>
      <c r="AJ125" s="960"/>
      <c r="AK125" s="961" t="s">
        <v>486</v>
      </c>
      <c r="AL125" s="959"/>
      <c r="AM125" s="959"/>
      <c r="AN125" s="959"/>
      <c r="AO125" s="960"/>
      <c r="AP125" s="962" t="s">
        <v>149</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487</v>
      </c>
      <c r="CL125" s="1007"/>
      <c r="CM125" s="1007"/>
      <c r="CN125" s="1007"/>
      <c r="CO125" s="1008"/>
      <c r="CP125" s="929" t="s">
        <v>488</v>
      </c>
      <c r="CQ125" s="897"/>
      <c r="CR125" s="897"/>
      <c r="CS125" s="897"/>
      <c r="CT125" s="897"/>
      <c r="CU125" s="897"/>
      <c r="CV125" s="897"/>
      <c r="CW125" s="897"/>
      <c r="CX125" s="897"/>
      <c r="CY125" s="897"/>
      <c r="CZ125" s="897"/>
      <c r="DA125" s="897"/>
      <c r="DB125" s="897"/>
      <c r="DC125" s="897"/>
      <c r="DD125" s="897"/>
      <c r="DE125" s="897"/>
      <c r="DF125" s="898"/>
      <c r="DG125" s="930" t="s">
        <v>149</v>
      </c>
      <c r="DH125" s="931"/>
      <c r="DI125" s="931"/>
      <c r="DJ125" s="931"/>
      <c r="DK125" s="931"/>
      <c r="DL125" s="931" t="s">
        <v>149</v>
      </c>
      <c r="DM125" s="931"/>
      <c r="DN125" s="931"/>
      <c r="DO125" s="931"/>
      <c r="DP125" s="931"/>
      <c r="DQ125" s="931" t="s">
        <v>149</v>
      </c>
      <c r="DR125" s="931"/>
      <c r="DS125" s="931"/>
      <c r="DT125" s="931"/>
      <c r="DU125" s="931"/>
      <c r="DV125" s="932" t="s">
        <v>455</v>
      </c>
      <c r="DW125" s="932"/>
      <c r="DX125" s="932"/>
      <c r="DY125" s="932"/>
      <c r="DZ125" s="933"/>
    </row>
    <row r="126" spans="1:130" s="226" customFormat="1" ht="26.25" customHeight="1" thickBot="1" x14ac:dyDescent="0.2">
      <c r="A126" s="1063"/>
      <c r="B126" s="949"/>
      <c r="C126" s="922" t="s">
        <v>471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455</v>
      </c>
      <c r="AB126" s="959"/>
      <c r="AC126" s="959"/>
      <c r="AD126" s="959"/>
      <c r="AE126" s="960"/>
      <c r="AF126" s="961" t="s">
        <v>149</v>
      </c>
      <c r="AG126" s="959"/>
      <c r="AH126" s="959"/>
      <c r="AI126" s="959"/>
      <c r="AJ126" s="960"/>
      <c r="AK126" s="961" t="s">
        <v>149</v>
      </c>
      <c r="AL126" s="959"/>
      <c r="AM126" s="959"/>
      <c r="AN126" s="959"/>
      <c r="AO126" s="960"/>
      <c r="AP126" s="962" t="s">
        <v>149</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489</v>
      </c>
      <c r="CQ126" s="923"/>
      <c r="CR126" s="923"/>
      <c r="CS126" s="923"/>
      <c r="CT126" s="923"/>
      <c r="CU126" s="923"/>
      <c r="CV126" s="923"/>
      <c r="CW126" s="923"/>
      <c r="CX126" s="923"/>
      <c r="CY126" s="923"/>
      <c r="CZ126" s="923"/>
      <c r="DA126" s="923"/>
      <c r="DB126" s="923"/>
      <c r="DC126" s="923"/>
      <c r="DD126" s="923"/>
      <c r="DE126" s="923"/>
      <c r="DF126" s="924"/>
      <c r="DG126" s="925" t="s">
        <v>149</v>
      </c>
      <c r="DH126" s="926"/>
      <c r="DI126" s="926"/>
      <c r="DJ126" s="926"/>
      <c r="DK126" s="926"/>
      <c r="DL126" s="926" t="s">
        <v>149</v>
      </c>
      <c r="DM126" s="926"/>
      <c r="DN126" s="926"/>
      <c r="DO126" s="926"/>
      <c r="DP126" s="926"/>
      <c r="DQ126" s="926" t="s">
        <v>149</v>
      </c>
      <c r="DR126" s="926"/>
      <c r="DS126" s="926"/>
      <c r="DT126" s="926"/>
      <c r="DU126" s="926"/>
      <c r="DV126" s="927" t="s">
        <v>149</v>
      </c>
      <c r="DW126" s="927"/>
      <c r="DX126" s="927"/>
      <c r="DY126" s="927"/>
      <c r="DZ126" s="928"/>
    </row>
    <row r="127" spans="1:130" s="226" customFormat="1" ht="26.25" customHeight="1" x14ac:dyDescent="0.15">
      <c r="A127" s="1064"/>
      <c r="B127" s="951"/>
      <c r="C127" s="973" t="s">
        <v>490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149</v>
      </c>
      <c r="AB127" s="959"/>
      <c r="AC127" s="959"/>
      <c r="AD127" s="959"/>
      <c r="AE127" s="960"/>
      <c r="AF127" s="961" t="s">
        <v>149</v>
      </c>
      <c r="AG127" s="959"/>
      <c r="AH127" s="959"/>
      <c r="AI127" s="959"/>
      <c r="AJ127" s="960"/>
      <c r="AK127" s="961" t="s">
        <v>149</v>
      </c>
      <c r="AL127" s="959"/>
      <c r="AM127" s="959"/>
      <c r="AN127" s="959"/>
      <c r="AO127" s="960"/>
      <c r="AP127" s="962" t="s">
        <v>149</v>
      </c>
      <c r="AQ127" s="963"/>
      <c r="AR127" s="963"/>
      <c r="AS127" s="963"/>
      <c r="AT127" s="964"/>
      <c r="AU127" s="228"/>
      <c r="AV127" s="228"/>
      <c r="AW127" s="228"/>
      <c r="AX127" s="1037" t="s">
        <v>491</v>
      </c>
      <c r="AY127" s="1038"/>
      <c r="AZ127" s="1038"/>
      <c r="BA127" s="1038"/>
      <c r="BB127" s="1038"/>
      <c r="BC127" s="1038"/>
      <c r="BD127" s="1038"/>
      <c r="BE127" s="1039"/>
      <c r="BF127" s="1040" t="s">
        <v>492</v>
      </c>
      <c r="BG127" s="1038"/>
      <c r="BH127" s="1038"/>
      <c r="BI127" s="1038"/>
      <c r="BJ127" s="1038"/>
      <c r="BK127" s="1038"/>
      <c r="BL127" s="1039"/>
      <c r="BM127" s="1040" t="s">
        <v>493</v>
      </c>
      <c r="BN127" s="1038"/>
      <c r="BO127" s="1038"/>
      <c r="BP127" s="1038"/>
      <c r="BQ127" s="1038"/>
      <c r="BR127" s="1038"/>
      <c r="BS127" s="1039"/>
      <c r="BT127" s="1040" t="s">
        <v>494</v>
      </c>
      <c r="BU127" s="1038"/>
      <c r="BV127" s="1038"/>
      <c r="BW127" s="1038"/>
      <c r="BX127" s="1038"/>
      <c r="BY127" s="1038"/>
      <c r="BZ127" s="1061"/>
      <c r="CA127" s="228"/>
      <c r="CB127" s="228"/>
      <c r="CC127" s="228"/>
      <c r="CD127" s="251"/>
      <c r="CE127" s="251"/>
      <c r="CF127" s="251"/>
      <c r="CG127" s="228"/>
      <c r="CH127" s="228"/>
      <c r="CI127" s="228"/>
      <c r="CJ127" s="250"/>
      <c r="CK127" s="1023"/>
      <c r="CL127" s="1010"/>
      <c r="CM127" s="1010"/>
      <c r="CN127" s="1010"/>
      <c r="CO127" s="1011"/>
      <c r="CP127" s="922" t="s">
        <v>495</v>
      </c>
      <c r="CQ127" s="923"/>
      <c r="CR127" s="923"/>
      <c r="CS127" s="923"/>
      <c r="CT127" s="923"/>
      <c r="CU127" s="923"/>
      <c r="CV127" s="923"/>
      <c r="CW127" s="923"/>
      <c r="CX127" s="923"/>
      <c r="CY127" s="923"/>
      <c r="CZ127" s="923"/>
      <c r="DA127" s="923"/>
      <c r="DB127" s="923"/>
      <c r="DC127" s="923"/>
      <c r="DD127" s="923"/>
      <c r="DE127" s="923"/>
      <c r="DF127" s="924"/>
      <c r="DG127" s="925" t="s">
        <v>455</v>
      </c>
      <c r="DH127" s="926"/>
      <c r="DI127" s="926"/>
      <c r="DJ127" s="926"/>
      <c r="DK127" s="926"/>
      <c r="DL127" s="926" t="s">
        <v>149</v>
      </c>
      <c r="DM127" s="926"/>
      <c r="DN127" s="926"/>
      <c r="DO127" s="926"/>
      <c r="DP127" s="926"/>
      <c r="DQ127" s="926" t="s">
        <v>149</v>
      </c>
      <c r="DR127" s="926"/>
      <c r="DS127" s="926"/>
      <c r="DT127" s="926"/>
      <c r="DU127" s="926"/>
      <c r="DV127" s="927" t="s">
        <v>149</v>
      </c>
      <c r="DW127" s="927"/>
      <c r="DX127" s="927"/>
      <c r="DY127" s="927"/>
      <c r="DZ127" s="928"/>
    </row>
    <row r="128" spans="1:130" s="226" customFormat="1" ht="26.25" customHeight="1" thickBot="1" x14ac:dyDescent="0.2">
      <c r="A128" s="1047" t="s">
        <v>496</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497</v>
      </c>
      <c r="X128" s="1049"/>
      <c r="Y128" s="1049"/>
      <c r="Z128" s="1050"/>
      <c r="AA128" s="1051" t="s">
        <v>455</v>
      </c>
      <c r="AB128" s="1052"/>
      <c r="AC128" s="1052"/>
      <c r="AD128" s="1052"/>
      <c r="AE128" s="1053"/>
      <c r="AF128" s="1054" t="s">
        <v>455</v>
      </c>
      <c r="AG128" s="1052"/>
      <c r="AH128" s="1052"/>
      <c r="AI128" s="1052"/>
      <c r="AJ128" s="1053"/>
      <c r="AK128" s="1054">
        <v>239</v>
      </c>
      <c r="AL128" s="1052"/>
      <c r="AM128" s="1052"/>
      <c r="AN128" s="1052"/>
      <c r="AO128" s="1053"/>
      <c r="AP128" s="1055"/>
      <c r="AQ128" s="1056"/>
      <c r="AR128" s="1056"/>
      <c r="AS128" s="1056"/>
      <c r="AT128" s="1057"/>
      <c r="AU128" s="228"/>
      <c r="AV128" s="228"/>
      <c r="AW128" s="228"/>
      <c r="AX128" s="896" t="s">
        <v>498</v>
      </c>
      <c r="AY128" s="897"/>
      <c r="AZ128" s="897"/>
      <c r="BA128" s="897"/>
      <c r="BB128" s="897"/>
      <c r="BC128" s="897"/>
      <c r="BD128" s="897"/>
      <c r="BE128" s="898"/>
      <c r="BF128" s="1058" t="s">
        <v>455</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1"/>
      <c r="CB128" s="251"/>
      <c r="CC128" s="251"/>
      <c r="CD128" s="251"/>
      <c r="CE128" s="251"/>
      <c r="CF128" s="251"/>
      <c r="CG128" s="228"/>
      <c r="CH128" s="228"/>
      <c r="CI128" s="228"/>
      <c r="CJ128" s="250"/>
      <c r="CK128" s="1024"/>
      <c r="CL128" s="1025"/>
      <c r="CM128" s="1025"/>
      <c r="CN128" s="1025"/>
      <c r="CO128" s="1026"/>
      <c r="CP128" s="1041" t="s">
        <v>499</v>
      </c>
      <c r="CQ128" s="740"/>
      <c r="CR128" s="740"/>
      <c r="CS128" s="740"/>
      <c r="CT128" s="740"/>
      <c r="CU128" s="740"/>
      <c r="CV128" s="740"/>
      <c r="CW128" s="740"/>
      <c r="CX128" s="740"/>
      <c r="CY128" s="740"/>
      <c r="CZ128" s="740"/>
      <c r="DA128" s="740"/>
      <c r="DB128" s="740"/>
      <c r="DC128" s="740"/>
      <c r="DD128" s="740"/>
      <c r="DE128" s="740"/>
      <c r="DF128" s="1042"/>
      <c r="DG128" s="1043" t="s">
        <v>149</v>
      </c>
      <c r="DH128" s="1044"/>
      <c r="DI128" s="1044"/>
      <c r="DJ128" s="1044"/>
      <c r="DK128" s="1044"/>
      <c r="DL128" s="1044" t="s">
        <v>149</v>
      </c>
      <c r="DM128" s="1044"/>
      <c r="DN128" s="1044"/>
      <c r="DO128" s="1044"/>
      <c r="DP128" s="1044"/>
      <c r="DQ128" s="1044" t="s">
        <v>455</v>
      </c>
      <c r="DR128" s="1044"/>
      <c r="DS128" s="1044"/>
      <c r="DT128" s="1044"/>
      <c r="DU128" s="1044"/>
      <c r="DV128" s="1045" t="s">
        <v>149</v>
      </c>
      <c r="DW128" s="1045"/>
      <c r="DX128" s="1045"/>
      <c r="DY128" s="1045"/>
      <c r="DZ128" s="1046"/>
    </row>
    <row r="129" spans="1:131" s="226"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500</v>
      </c>
      <c r="X129" s="1071"/>
      <c r="Y129" s="1071"/>
      <c r="Z129" s="1072"/>
      <c r="AA129" s="958">
        <v>4723203</v>
      </c>
      <c r="AB129" s="959"/>
      <c r="AC129" s="959"/>
      <c r="AD129" s="959"/>
      <c r="AE129" s="960"/>
      <c r="AF129" s="961">
        <v>4977909</v>
      </c>
      <c r="AG129" s="959"/>
      <c r="AH129" s="959"/>
      <c r="AI129" s="959"/>
      <c r="AJ129" s="960"/>
      <c r="AK129" s="961">
        <v>4822959</v>
      </c>
      <c r="AL129" s="959"/>
      <c r="AM129" s="959"/>
      <c r="AN129" s="959"/>
      <c r="AO129" s="960"/>
      <c r="AP129" s="1073"/>
      <c r="AQ129" s="1074"/>
      <c r="AR129" s="1074"/>
      <c r="AS129" s="1074"/>
      <c r="AT129" s="1075"/>
      <c r="AU129" s="229"/>
      <c r="AV129" s="229"/>
      <c r="AW129" s="229"/>
      <c r="AX129" s="1065" t="s">
        <v>501</v>
      </c>
      <c r="AY129" s="923"/>
      <c r="AZ129" s="923"/>
      <c r="BA129" s="923"/>
      <c r="BB129" s="923"/>
      <c r="BC129" s="923"/>
      <c r="BD129" s="923"/>
      <c r="BE129" s="924"/>
      <c r="BF129" s="1066" t="s">
        <v>149</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637035</v>
      </c>
      <c r="AB130" s="959"/>
      <c r="AC130" s="959"/>
      <c r="AD130" s="959"/>
      <c r="AE130" s="960"/>
      <c r="AF130" s="961">
        <v>648730</v>
      </c>
      <c r="AG130" s="959"/>
      <c r="AH130" s="959"/>
      <c r="AI130" s="959"/>
      <c r="AJ130" s="960"/>
      <c r="AK130" s="961">
        <v>632069</v>
      </c>
      <c r="AL130" s="959"/>
      <c r="AM130" s="959"/>
      <c r="AN130" s="959"/>
      <c r="AO130" s="960"/>
      <c r="AP130" s="1073"/>
      <c r="AQ130" s="1074"/>
      <c r="AR130" s="1074"/>
      <c r="AS130" s="1074"/>
      <c r="AT130" s="1075"/>
      <c r="AU130" s="229"/>
      <c r="AV130" s="229"/>
      <c r="AW130" s="229"/>
      <c r="AX130" s="1065" t="s">
        <v>504</v>
      </c>
      <c r="AY130" s="923"/>
      <c r="AZ130" s="923"/>
      <c r="BA130" s="923"/>
      <c r="BB130" s="923"/>
      <c r="BC130" s="923"/>
      <c r="BD130" s="923"/>
      <c r="BE130" s="924"/>
      <c r="BF130" s="1101">
        <v>6.9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4086168</v>
      </c>
      <c r="AB131" s="986"/>
      <c r="AC131" s="986"/>
      <c r="AD131" s="986"/>
      <c r="AE131" s="987"/>
      <c r="AF131" s="985">
        <v>4329179</v>
      </c>
      <c r="AG131" s="986"/>
      <c r="AH131" s="986"/>
      <c r="AI131" s="986"/>
      <c r="AJ131" s="987"/>
      <c r="AK131" s="985">
        <v>4190890</v>
      </c>
      <c r="AL131" s="986"/>
      <c r="AM131" s="986"/>
      <c r="AN131" s="986"/>
      <c r="AO131" s="987"/>
      <c r="AP131" s="1110"/>
      <c r="AQ131" s="1111"/>
      <c r="AR131" s="1111"/>
      <c r="AS131" s="1111"/>
      <c r="AT131" s="1112"/>
      <c r="AU131" s="229"/>
      <c r="AV131" s="229"/>
      <c r="AW131" s="229"/>
      <c r="AX131" s="1083" t="s">
        <v>506</v>
      </c>
      <c r="AY131" s="740"/>
      <c r="AZ131" s="740"/>
      <c r="BA131" s="740"/>
      <c r="BB131" s="740"/>
      <c r="BC131" s="740"/>
      <c r="BD131" s="740"/>
      <c r="BE131" s="1042"/>
      <c r="BF131" s="1084" t="s">
        <v>455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7.338440319</v>
      </c>
      <c r="AB132" s="1097"/>
      <c r="AC132" s="1097"/>
      <c r="AD132" s="1097"/>
      <c r="AE132" s="1098"/>
      <c r="AF132" s="1099">
        <v>6.6703409579999997</v>
      </c>
      <c r="AG132" s="1097"/>
      <c r="AH132" s="1097"/>
      <c r="AI132" s="1097"/>
      <c r="AJ132" s="1098"/>
      <c r="AK132" s="1099">
        <v>6.8949793479999997</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6.3</v>
      </c>
      <c r="AB133" s="1080"/>
      <c r="AC133" s="1080"/>
      <c r="AD133" s="1080"/>
      <c r="AE133" s="1081"/>
      <c r="AF133" s="1079">
        <v>6.6</v>
      </c>
      <c r="AG133" s="1080"/>
      <c r="AH133" s="1080"/>
      <c r="AI133" s="1080"/>
      <c r="AJ133" s="1081"/>
      <c r="AK133" s="1079">
        <v>6.9</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GsVewjDrVihr6VKUAIGVlxkgndWldx5+nkM16BSAFLPAtApiOyGPzwJf3AJ4oxMHmxGCD3Be2nKq5MP3qWI0w==" saltValue="ZXInZMBqAeCzEYn1eB49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bb03IHK+wEtInlDhQnibGFwlFLGBOz/BLew8kSbhUJg1doO/a/5V71hCDvMFjY3rbIfSBCYv5m4l/73rNomWpg==" saltValue="FihvKBjt1xqt+4VV52aV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hPNnF8zuA9rEfcDzwD5WgEewNrmoJxPB9mN3zZkwVpy3RT4wuUM8b3Ar2lh+gLf7+fW74d7MVkMQ2TM1320/g==" saltValue="mP2efuI66si3MBYpSOOE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518</v>
      </c>
      <c r="AL9" s="1117"/>
      <c r="AM9" s="1117"/>
      <c r="AN9" s="1118"/>
      <c r="AO9" s="277">
        <v>1309943</v>
      </c>
      <c r="AP9" s="277">
        <v>73696</v>
      </c>
      <c r="AQ9" s="278">
        <v>99018</v>
      </c>
      <c r="AR9" s="279">
        <v>-25.6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519</v>
      </c>
      <c r="AL10" s="1117"/>
      <c r="AM10" s="1117"/>
      <c r="AN10" s="1118"/>
      <c r="AO10" s="280">
        <v>190342</v>
      </c>
      <c r="AP10" s="280">
        <v>10708</v>
      </c>
      <c r="AQ10" s="281">
        <v>12190</v>
      </c>
      <c r="AR10" s="282">
        <v>-12.2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520</v>
      </c>
      <c r="AL11" s="1117"/>
      <c r="AM11" s="1117"/>
      <c r="AN11" s="1118"/>
      <c r="AO11" s="280" t="s">
        <v>521</v>
      </c>
      <c r="AP11" s="280" t="s">
        <v>521</v>
      </c>
      <c r="AQ11" s="281">
        <v>979</v>
      </c>
      <c r="AR11" s="282" t="s">
        <v>521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522</v>
      </c>
      <c r="AL12" s="1117"/>
      <c r="AM12" s="1117"/>
      <c r="AN12" s="1118"/>
      <c r="AO12" s="280" t="s">
        <v>521</v>
      </c>
      <c r="AP12" s="280" t="s">
        <v>521</v>
      </c>
      <c r="AQ12" s="281" t="s">
        <v>521</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523</v>
      </c>
      <c r="AL13" s="1117"/>
      <c r="AM13" s="1117"/>
      <c r="AN13" s="1118"/>
      <c r="AO13" s="280" t="s">
        <v>521</v>
      </c>
      <c r="AP13" s="280" t="s">
        <v>521</v>
      </c>
      <c r="AQ13" s="281">
        <v>3304</v>
      </c>
      <c r="AR13" s="282" t="s">
        <v>521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524</v>
      </c>
      <c r="AL14" s="1117"/>
      <c r="AM14" s="1117"/>
      <c r="AN14" s="1118"/>
      <c r="AO14" s="280">
        <v>31090</v>
      </c>
      <c r="AP14" s="280">
        <v>1749</v>
      </c>
      <c r="AQ14" s="281">
        <v>2278</v>
      </c>
      <c r="AR14" s="282">
        <v>-23.2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525</v>
      </c>
      <c r="AL15" s="1120"/>
      <c r="AM15" s="1120"/>
      <c r="AN15" s="1121"/>
      <c r="AO15" s="280">
        <v>-81172</v>
      </c>
      <c r="AP15" s="280">
        <v>-4567</v>
      </c>
      <c r="AQ15" s="281">
        <v>-6694</v>
      </c>
      <c r="AR15" s="282">
        <v>-31.8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192</v>
      </c>
      <c r="AL16" s="1120"/>
      <c r="AM16" s="1120"/>
      <c r="AN16" s="1121"/>
      <c r="AO16" s="280">
        <v>1450203</v>
      </c>
      <c r="AP16" s="280">
        <v>81587</v>
      </c>
      <c r="AQ16" s="281">
        <v>111075</v>
      </c>
      <c r="AR16" s="282">
        <v>-26.5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530</v>
      </c>
      <c r="AL21" s="1123"/>
      <c r="AM21" s="1123"/>
      <c r="AN21" s="1124"/>
      <c r="AO21" s="293">
        <v>7.59</v>
      </c>
      <c r="AP21" s="294">
        <v>9.92</v>
      </c>
      <c r="AQ21" s="295">
        <v>-2.33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531</v>
      </c>
      <c r="AL22" s="1123"/>
      <c r="AM22" s="1123"/>
      <c r="AN22" s="1124"/>
      <c r="AO22" s="298">
        <v>97</v>
      </c>
      <c r="AP22" s="299">
        <v>96.2</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535</v>
      </c>
      <c r="AL32" s="1131"/>
      <c r="AM32" s="1131"/>
      <c r="AN32" s="1132"/>
      <c r="AO32" s="308">
        <v>513016</v>
      </c>
      <c r="AP32" s="308">
        <v>28862</v>
      </c>
      <c r="AQ32" s="309">
        <v>56953</v>
      </c>
      <c r="AR32" s="310">
        <v>-49.3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536</v>
      </c>
      <c r="AL33" s="1131"/>
      <c r="AM33" s="1131"/>
      <c r="AN33" s="1132"/>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537</v>
      </c>
      <c r="AL34" s="1131"/>
      <c r="AM34" s="1131"/>
      <c r="AN34" s="1132"/>
      <c r="AO34" s="308" t="s">
        <v>521</v>
      </c>
      <c r="AP34" s="308" t="s">
        <v>521</v>
      </c>
      <c r="AQ34" s="309" t="s">
        <v>521</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538</v>
      </c>
      <c r="AL35" s="1131"/>
      <c r="AM35" s="1131"/>
      <c r="AN35" s="1132"/>
      <c r="AO35" s="308">
        <v>340554</v>
      </c>
      <c r="AP35" s="308">
        <v>19159</v>
      </c>
      <c r="AQ35" s="309">
        <v>20881</v>
      </c>
      <c r="AR35" s="310">
        <v>-8.1999999999999993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539</v>
      </c>
      <c r="AL36" s="1131"/>
      <c r="AM36" s="1131"/>
      <c r="AN36" s="1132"/>
      <c r="AO36" s="308">
        <v>67686</v>
      </c>
      <c r="AP36" s="308">
        <v>3808</v>
      </c>
      <c r="AQ36" s="309">
        <v>3030</v>
      </c>
      <c r="AR36" s="310">
        <v>25.7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540</v>
      </c>
      <c r="AL37" s="1131"/>
      <c r="AM37" s="1131"/>
      <c r="AN37" s="1132"/>
      <c r="AO37" s="308" t="s">
        <v>521</v>
      </c>
      <c r="AP37" s="308" t="s">
        <v>521</v>
      </c>
      <c r="AQ37" s="309">
        <v>605</v>
      </c>
      <c r="AR37" s="310" t="s">
        <v>521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541</v>
      </c>
      <c r="AL38" s="1134"/>
      <c r="AM38" s="1134"/>
      <c r="AN38" s="1135"/>
      <c r="AO38" s="311">
        <v>13</v>
      </c>
      <c r="AP38" s="311">
        <v>1</v>
      </c>
      <c r="AQ38" s="312">
        <v>2</v>
      </c>
      <c r="AR38" s="300">
        <v>-50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542</v>
      </c>
      <c r="AL39" s="1134"/>
      <c r="AM39" s="1134"/>
      <c r="AN39" s="1135"/>
      <c r="AO39" s="308">
        <v>-239</v>
      </c>
      <c r="AP39" s="308">
        <v>-13</v>
      </c>
      <c r="AQ39" s="309">
        <v>-2161</v>
      </c>
      <c r="AR39" s="310">
        <v>-99.4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543</v>
      </c>
      <c r="AL40" s="1131"/>
      <c r="AM40" s="1131"/>
      <c r="AN40" s="1132"/>
      <c r="AO40" s="308">
        <v>-632069</v>
      </c>
      <c r="AP40" s="308">
        <v>-35559</v>
      </c>
      <c r="AQ40" s="309">
        <v>-53409</v>
      </c>
      <c r="AR40" s="310">
        <v>-33.4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305</v>
      </c>
      <c r="AL41" s="1137"/>
      <c r="AM41" s="1137"/>
      <c r="AN41" s="1138"/>
      <c r="AO41" s="308">
        <v>288961</v>
      </c>
      <c r="AP41" s="308">
        <v>16257</v>
      </c>
      <c r="AQ41" s="309">
        <v>25901</v>
      </c>
      <c r="AR41" s="310">
        <v>-37.200000000000003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513</v>
      </c>
      <c r="AN49" s="1127" t="s">
        <v>547</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2046718</v>
      </c>
      <c r="AN51" s="330">
        <v>111410</v>
      </c>
      <c r="AO51" s="331">
        <v>180.5</v>
      </c>
      <c r="AP51" s="332">
        <v>96462</v>
      </c>
      <c r="AQ51" s="333">
        <v>-2.5</v>
      </c>
      <c r="AR51" s="334">
        <v>183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1926975</v>
      </c>
      <c r="AN52" s="338">
        <v>104892</v>
      </c>
      <c r="AO52" s="339">
        <v>235.7</v>
      </c>
      <c r="AP52" s="340">
        <v>39886</v>
      </c>
      <c r="AQ52" s="341">
        <v>-8.8000000000000007</v>
      </c>
      <c r="AR52" s="342">
        <v>244.5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2535398</v>
      </c>
      <c r="AN53" s="330">
        <v>138184</v>
      </c>
      <c r="AO53" s="331">
        <v>24</v>
      </c>
      <c r="AP53" s="332">
        <v>83103</v>
      </c>
      <c r="AQ53" s="333">
        <v>-13.8</v>
      </c>
      <c r="AR53" s="334">
        <v>37.799999999999997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2477342</v>
      </c>
      <c r="AN54" s="338">
        <v>135020</v>
      </c>
      <c r="AO54" s="339">
        <v>28.7</v>
      </c>
      <c r="AP54" s="340">
        <v>41378</v>
      </c>
      <c r="AQ54" s="341">
        <v>3.7</v>
      </c>
      <c r="AR54" s="342">
        <v>25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4626048</v>
      </c>
      <c r="AN55" s="330">
        <v>255118</v>
      </c>
      <c r="AO55" s="331">
        <v>84.6</v>
      </c>
      <c r="AP55" s="332">
        <v>84459</v>
      </c>
      <c r="AQ55" s="333">
        <v>1.6</v>
      </c>
      <c r="AR55" s="334">
        <v>83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4352799</v>
      </c>
      <c r="AN56" s="338">
        <v>240048</v>
      </c>
      <c r="AO56" s="339">
        <v>77.8</v>
      </c>
      <c r="AP56" s="340">
        <v>47314</v>
      </c>
      <c r="AQ56" s="341">
        <v>14.3</v>
      </c>
      <c r="AR56" s="342">
        <v>63.5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1123527</v>
      </c>
      <c r="AN57" s="330">
        <v>62529</v>
      </c>
      <c r="AO57" s="331">
        <v>-75.5</v>
      </c>
      <c r="AP57" s="332">
        <v>74568</v>
      </c>
      <c r="AQ57" s="333">
        <v>-11.7</v>
      </c>
      <c r="AR57" s="334">
        <v>-63.8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968189</v>
      </c>
      <c r="AN58" s="338">
        <v>53884</v>
      </c>
      <c r="AO58" s="339">
        <v>-77.599999999999994</v>
      </c>
      <c r="AP58" s="340">
        <v>42558</v>
      </c>
      <c r="AQ58" s="341">
        <v>-10.1</v>
      </c>
      <c r="AR58" s="342">
        <v>-67.5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1984312</v>
      </c>
      <c r="AN59" s="330">
        <v>111635</v>
      </c>
      <c r="AO59" s="331">
        <v>78.5</v>
      </c>
      <c r="AP59" s="332">
        <v>73693</v>
      </c>
      <c r="AQ59" s="333">
        <v>-1.2</v>
      </c>
      <c r="AR59" s="334">
        <v>79.7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1890715</v>
      </c>
      <c r="AN60" s="338">
        <v>106369</v>
      </c>
      <c r="AO60" s="339">
        <v>97.4</v>
      </c>
      <c r="AP60" s="340">
        <v>44203</v>
      </c>
      <c r="AQ60" s="341">
        <v>3.9</v>
      </c>
      <c r="AR60" s="342">
        <v>93.5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2463201</v>
      </c>
      <c r="AN61" s="345">
        <v>135775</v>
      </c>
      <c r="AO61" s="346">
        <v>58.4</v>
      </c>
      <c r="AP61" s="347">
        <v>82457</v>
      </c>
      <c r="AQ61" s="348">
        <v>-5.5</v>
      </c>
      <c r="AR61" s="334">
        <v>63.9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2323204</v>
      </c>
      <c r="AN62" s="338">
        <v>128043</v>
      </c>
      <c r="AO62" s="339">
        <v>72.400000000000006</v>
      </c>
      <c r="AP62" s="340">
        <v>43068</v>
      </c>
      <c r="AQ62" s="341">
        <v>0.6</v>
      </c>
      <c r="AR62" s="342">
        <v>71.8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6sEZVbMOMESfuVAwP5FvI7tsMndQji+9TQFJdqQ97ufshzVl8GZNBKBYBBfxOlRZYv/5wRpTDQKvXeiABZ7aoQ==" saltValue="4mzLP/RI1y29POl5CjcB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We+I+qTX+NBthUx9aVYnAy18pdgGIv70MHSLUqTBFIXcrryw00awu8c27MVn5upd+8Ar5RbL0xGjAxJGojGQEw==" saltValue="fgyOdm7vGp+R/LGqR9nd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xkEAqdWFgkKXHactcPxEAUev9N+mJUO/A1mf5FmgsDQ+4QpTyRVBBis8mfg5lT/ymtz6cmbTTx3xziUZxtOh9g==" saltValue="pZvlzLkEyAjlXNWcKYsW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37.549999999999997</v>
      </c>
      <c r="G47" s="12">
        <v>37.39</v>
      </c>
      <c r="H47" s="12">
        <v>37.44</v>
      </c>
      <c r="I47" s="12">
        <v>38.24</v>
      </c>
      <c r="J47" s="13">
        <v>41.74</v>
      </c>
    </row>
    <row r="48" spans="2:10" ht="57.75" customHeight="1" x14ac:dyDescent="0.15">
      <c r="B48" s="14"/>
      <c r="C48" s="1141" t="s">
        <v>4</v>
      </c>
      <c r="D48" s="1141"/>
      <c r="E48" s="1142"/>
      <c r="F48" s="15">
        <v>3.95</v>
      </c>
      <c r="G48" s="16">
        <v>4.3499999999999996</v>
      </c>
      <c r="H48" s="16">
        <v>5.7</v>
      </c>
      <c r="I48" s="16">
        <v>2.99</v>
      </c>
      <c r="J48" s="17">
        <v>6.06</v>
      </c>
    </row>
    <row r="49" spans="2:10" ht="57.75" customHeight="1" thickBot="1" x14ac:dyDescent="0.2">
      <c r="B49" s="18"/>
      <c r="C49" s="1143" t="s">
        <v>5</v>
      </c>
      <c r="D49" s="1143"/>
      <c r="E49" s="1144"/>
      <c r="F49" s="19">
        <v>0.68</v>
      </c>
      <c r="G49" s="20">
        <v>0.55000000000000004</v>
      </c>
      <c r="H49" s="20">
        <v>2.5499999999999998</v>
      </c>
      <c r="I49" s="20">
        <v>0.3</v>
      </c>
      <c r="J49" s="21">
        <v>5.24</v>
      </c>
    </row>
    <row r="50" spans="2:10" x14ac:dyDescent="0.15"/>
  </sheetData>
  <sheetProtection algorithmName="SHA-512" hashValue="mzi//HTB7btccNHeAXlZlitzp1Ed7t/WXVxLOcAUAZ72fvGH5Jkr8nuVwXo+O3MI6JL14sVauVoZtU14PmcmEw==" saltValue="pGmcmbt5GdXjpJNn2rhX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568</v>
      </c>
      <c r="D34" s="1151"/>
      <c r="E34" s="1152"/>
      <c r="F34" s="32">
        <v>7.44</v>
      </c>
      <c r="G34" s="33">
        <v>8.64</v>
      </c>
      <c r="H34" s="33">
        <v>9.08</v>
      </c>
      <c r="I34" s="33">
        <v>9.91</v>
      </c>
      <c r="J34" s="34">
        <v>9.81</v>
      </c>
      <c r="K34" s="22"/>
      <c r="L34" s="22"/>
      <c r="M34" s="22"/>
      <c r="N34" s="22"/>
      <c r="O34" s="22"/>
      <c r="P34" s="22"/>
    </row>
    <row r="35" spans="1:16" ht="39" customHeight="1" x14ac:dyDescent="0.15">
      <c r="A35" s="22"/>
      <c r="B35" s="35"/>
      <c r="C35" s="1145" t="s">
        <v>569</v>
      </c>
      <c r="D35" s="1146"/>
      <c r="E35" s="1147"/>
      <c r="F35" s="36">
        <v>3.94</v>
      </c>
      <c r="G35" s="37">
        <v>4.3499999999999996</v>
      </c>
      <c r="H35" s="37">
        <v>5.7</v>
      </c>
      <c r="I35" s="37">
        <v>2.98</v>
      </c>
      <c r="J35" s="38">
        <v>6.05</v>
      </c>
      <c r="K35" s="22"/>
      <c r="L35" s="22"/>
      <c r="M35" s="22"/>
      <c r="N35" s="22"/>
      <c r="O35" s="22"/>
      <c r="P35" s="22"/>
    </row>
    <row r="36" spans="1:16" ht="39" customHeight="1" x14ac:dyDescent="0.15">
      <c r="A36" s="22"/>
      <c r="B36" s="35"/>
      <c r="C36" s="1145" t="s">
        <v>570</v>
      </c>
      <c r="D36" s="1146"/>
      <c r="E36" s="1147"/>
      <c r="F36" s="36">
        <v>1.41</v>
      </c>
      <c r="G36" s="37">
        <v>2.61</v>
      </c>
      <c r="H36" s="37">
        <v>3.4</v>
      </c>
      <c r="I36" s="37">
        <v>2.56</v>
      </c>
      <c r="J36" s="38">
        <v>2.4500000000000002</v>
      </c>
      <c r="K36" s="22"/>
      <c r="L36" s="22"/>
      <c r="M36" s="22"/>
      <c r="N36" s="22"/>
      <c r="O36" s="22"/>
      <c r="P36" s="22"/>
    </row>
    <row r="37" spans="1:16" ht="39" customHeight="1" x14ac:dyDescent="0.15">
      <c r="A37" s="22"/>
      <c r="B37" s="35"/>
      <c r="C37" s="1145" t="s">
        <v>571</v>
      </c>
      <c r="D37" s="1146"/>
      <c r="E37" s="1147"/>
      <c r="F37" s="36">
        <v>4.1399999999999997</v>
      </c>
      <c r="G37" s="37">
        <v>2.0699999999999998</v>
      </c>
      <c r="H37" s="37">
        <v>1.85</v>
      </c>
      <c r="I37" s="37">
        <v>2.02</v>
      </c>
      <c r="J37" s="38">
        <v>2.23</v>
      </c>
      <c r="K37" s="22"/>
      <c r="L37" s="22"/>
      <c r="M37" s="22"/>
      <c r="N37" s="22"/>
      <c r="O37" s="22"/>
      <c r="P37" s="22"/>
    </row>
    <row r="38" spans="1:16" ht="39" customHeight="1" x14ac:dyDescent="0.15">
      <c r="A38" s="22"/>
      <c r="B38" s="35"/>
      <c r="C38" s="1145" t="s">
        <v>572</v>
      </c>
      <c r="D38" s="1146"/>
      <c r="E38" s="1147"/>
      <c r="F38" s="36">
        <v>1.1299999999999999</v>
      </c>
      <c r="G38" s="37">
        <v>0.55000000000000004</v>
      </c>
      <c r="H38" s="37">
        <v>1.33</v>
      </c>
      <c r="I38" s="37">
        <v>1.41</v>
      </c>
      <c r="J38" s="38">
        <v>0.8</v>
      </c>
      <c r="K38" s="22"/>
      <c r="L38" s="22"/>
      <c r="M38" s="22"/>
      <c r="N38" s="22"/>
      <c r="O38" s="22"/>
      <c r="P38" s="22"/>
    </row>
    <row r="39" spans="1:16" ht="39" customHeight="1" x14ac:dyDescent="0.15">
      <c r="A39" s="22"/>
      <c r="B39" s="35"/>
      <c r="C39" s="1145" t="s">
        <v>573</v>
      </c>
      <c r="D39" s="1146"/>
      <c r="E39" s="1147"/>
      <c r="F39" s="36">
        <v>0.14000000000000001</v>
      </c>
      <c r="G39" s="37">
        <v>0.12</v>
      </c>
      <c r="H39" s="37">
        <v>0.13</v>
      </c>
      <c r="I39" s="37">
        <v>0.12</v>
      </c>
      <c r="J39" s="38">
        <v>0.16</v>
      </c>
      <c r="K39" s="22"/>
      <c r="L39" s="22"/>
      <c r="M39" s="22"/>
      <c r="N39" s="22"/>
      <c r="O39" s="22"/>
      <c r="P39" s="22"/>
    </row>
    <row r="40" spans="1:16" ht="39" customHeight="1" x14ac:dyDescent="0.15">
      <c r="A40" s="22"/>
      <c r="B40" s="35"/>
      <c r="C40" s="1145" t="s">
        <v>574</v>
      </c>
      <c r="D40" s="1146"/>
      <c r="E40" s="1147"/>
      <c r="F40" s="36">
        <v>0</v>
      </c>
      <c r="G40" s="37">
        <v>0.03</v>
      </c>
      <c r="H40" s="37">
        <v>0</v>
      </c>
      <c r="I40" s="37">
        <v>0.05</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575</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576</v>
      </c>
      <c r="D43" s="1149"/>
      <c r="E43" s="1150"/>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LRSzSAzGtsU2AF3Kgb8uRhvctUVXfnGtWJUkAhmaZvX/8nx1DLuAwQXQpp4Pb/W3dYmfxPhESCJRAJEyb3A2A==" saltValue="/cFiEiizBipicPbVG1Ir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477</v>
      </c>
      <c r="L45" s="60">
        <v>473</v>
      </c>
      <c r="M45" s="60">
        <v>487</v>
      </c>
      <c r="N45" s="60">
        <v>511</v>
      </c>
      <c r="O45" s="61">
        <v>513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15">
      <c r="A48" s="48"/>
      <c r="B48" s="1155"/>
      <c r="C48" s="1156"/>
      <c r="D48" s="62"/>
      <c r="E48" s="1161" t="s">
        <v>15</v>
      </c>
      <c r="F48" s="1161"/>
      <c r="G48" s="1161"/>
      <c r="H48" s="1161"/>
      <c r="I48" s="1161"/>
      <c r="J48" s="1162"/>
      <c r="K48" s="63">
        <v>355</v>
      </c>
      <c r="L48" s="64">
        <v>361</v>
      </c>
      <c r="M48" s="64">
        <v>383</v>
      </c>
      <c r="N48" s="64">
        <v>350</v>
      </c>
      <c r="O48" s="65">
        <v>341</v>
      </c>
      <c r="P48" s="48"/>
      <c r="Q48" s="48"/>
      <c r="R48" s="48"/>
      <c r="S48" s="48"/>
      <c r="T48" s="48"/>
      <c r="U48" s="48"/>
    </row>
    <row r="49" spans="1:21" ht="30.75" customHeight="1" x14ac:dyDescent="0.15">
      <c r="A49" s="48"/>
      <c r="B49" s="1155"/>
      <c r="C49" s="1156"/>
      <c r="D49" s="62"/>
      <c r="E49" s="1161" t="s">
        <v>16</v>
      </c>
      <c r="F49" s="1161"/>
      <c r="G49" s="1161"/>
      <c r="H49" s="1161"/>
      <c r="I49" s="1161"/>
      <c r="J49" s="1162"/>
      <c r="K49" s="63">
        <v>37</v>
      </c>
      <c r="L49" s="64">
        <v>48</v>
      </c>
      <c r="M49" s="64">
        <v>58</v>
      </c>
      <c r="N49" s="64">
        <v>68</v>
      </c>
      <c r="O49" s="65">
        <v>68</v>
      </c>
      <c r="P49" s="48"/>
      <c r="Q49" s="48"/>
      <c r="R49" s="48"/>
      <c r="S49" s="48"/>
      <c r="T49" s="48"/>
      <c r="U49" s="48"/>
    </row>
    <row r="50" spans="1:21" ht="30.75" customHeight="1" x14ac:dyDescent="0.15">
      <c r="A50" s="48"/>
      <c r="B50" s="1155"/>
      <c r="C50" s="1156"/>
      <c r="D50" s="62"/>
      <c r="E50" s="1161" t="s">
        <v>17</v>
      </c>
      <c r="F50" s="1161"/>
      <c r="G50" s="1161"/>
      <c r="H50" s="1161"/>
      <c r="I50" s="1161"/>
      <c r="J50" s="1162"/>
      <c r="K50" s="63">
        <v>9</v>
      </c>
      <c r="L50" s="64">
        <v>9</v>
      </c>
      <c r="M50" s="64">
        <v>9</v>
      </c>
      <c r="N50" s="64">
        <v>9</v>
      </c>
      <c r="O50" s="65" t="s">
        <v>521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521</v>
      </c>
      <c r="L51" s="64" t="s">
        <v>521</v>
      </c>
      <c r="M51" s="64" t="s">
        <v>521</v>
      </c>
      <c r="N51" s="64" t="s">
        <v>521</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654</v>
      </c>
      <c r="L52" s="64">
        <v>652</v>
      </c>
      <c r="M52" s="64">
        <v>637</v>
      </c>
      <c r="N52" s="64">
        <v>649</v>
      </c>
      <c r="O52" s="65">
        <v>632</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224</v>
      </c>
      <c r="L53" s="69">
        <v>239</v>
      </c>
      <c r="M53" s="69">
        <v>300</v>
      </c>
      <c r="N53" s="69">
        <v>289</v>
      </c>
      <c r="O53" s="70">
        <v>290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586</v>
      </c>
      <c r="L58" s="84" t="s">
        <v>521</v>
      </c>
      <c r="M58" s="84" t="s">
        <v>521</v>
      </c>
      <c r="N58" s="84" t="s">
        <v>521</v>
      </c>
      <c r="O58" s="85" t="s">
        <v>521</v>
      </c>
    </row>
    <row r="59" spans="1:21" ht="31.5" customHeight="1" x14ac:dyDescent="0.15">
      <c r="B59" s="1171"/>
      <c r="C59" s="1172"/>
      <c r="D59" s="1178" t="s">
        <v>28</v>
      </c>
      <c r="E59" s="1179"/>
      <c r="F59" s="1179"/>
      <c r="G59" s="1179"/>
      <c r="H59" s="1179"/>
      <c r="I59" s="1179"/>
      <c r="J59" s="1180"/>
      <c r="K59" s="86" t="s">
        <v>521</v>
      </c>
      <c r="L59" s="87" t="s">
        <v>521</v>
      </c>
      <c r="M59" s="87" t="s">
        <v>521</v>
      </c>
      <c r="N59" s="87" t="s">
        <v>521</v>
      </c>
      <c r="O59" s="88" t="s">
        <v>521</v>
      </c>
    </row>
    <row r="60" spans="1:21" ht="31.5" customHeight="1" thickBot="1" x14ac:dyDescent="0.2">
      <c r="B60" s="1173"/>
      <c r="C60" s="1174"/>
      <c r="D60" s="1181" t="s">
        <v>29</v>
      </c>
      <c r="E60" s="1182"/>
      <c r="F60" s="1182"/>
      <c r="G60" s="1182"/>
      <c r="H60" s="1182"/>
      <c r="I60" s="1182"/>
      <c r="J60" s="1183"/>
      <c r="K60" s="89" t="s">
        <v>521</v>
      </c>
      <c r="L60" s="90" t="s">
        <v>521</v>
      </c>
      <c r="M60" s="90" t="s">
        <v>521</v>
      </c>
      <c r="N60" s="90" t="s">
        <v>521</v>
      </c>
      <c r="O60" s="91" t="s">
        <v>521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sevdQpVsHBw/Z8X9XSLRyxTPkPDAhITnClSG79NbAmNxgj8WVC0U5tLaFb2Mb5PvjOMs2JpMDhZNID354SYwA==" saltValue="iblYMR/c/bv7HyBceMsr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84" t="s">
        <v>32</v>
      </c>
      <c r="C41" s="1185"/>
      <c r="D41" s="105"/>
      <c r="E41" s="1190" t="s">
        <v>33</v>
      </c>
      <c r="F41" s="1190"/>
      <c r="G41" s="1190"/>
      <c r="H41" s="1191"/>
      <c r="I41" s="351">
        <v>5160</v>
      </c>
      <c r="J41" s="352">
        <v>5322</v>
      </c>
      <c r="K41" s="352">
        <v>5553</v>
      </c>
      <c r="L41" s="352">
        <v>5575</v>
      </c>
      <c r="M41" s="353">
        <v>5384</v>
      </c>
    </row>
    <row r="42" spans="2:13" ht="27.75" customHeight="1" x14ac:dyDescent="0.15">
      <c r="B42" s="1186"/>
      <c r="C42" s="1187"/>
      <c r="D42" s="106"/>
      <c r="E42" s="1192" t="s">
        <v>34</v>
      </c>
      <c r="F42" s="1192"/>
      <c r="G42" s="1192"/>
      <c r="H42" s="1193"/>
      <c r="I42" s="354">
        <v>26</v>
      </c>
      <c r="J42" s="355">
        <v>17</v>
      </c>
      <c r="K42" s="355">
        <v>9</v>
      </c>
      <c r="L42" s="355" t="s">
        <v>521</v>
      </c>
      <c r="M42" s="356" t="s">
        <v>521</v>
      </c>
    </row>
    <row r="43" spans="2:13" ht="27.75" customHeight="1" x14ac:dyDescent="0.15">
      <c r="B43" s="1186"/>
      <c r="C43" s="1187"/>
      <c r="D43" s="106"/>
      <c r="E43" s="1192" t="s">
        <v>35</v>
      </c>
      <c r="F43" s="1192"/>
      <c r="G43" s="1192"/>
      <c r="H43" s="1193"/>
      <c r="I43" s="354">
        <v>4679</v>
      </c>
      <c r="J43" s="355">
        <v>4012</v>
      </c>
      <c r="K43" s="355">
        <v>3527</v>
      </c>
      <c r="L43" s="355">
        <v>2897</v>
      </c>
      <c r="M43" s="356">
        <v>2579</v>
      </c>
    </row>
    <row r="44" spans="2:13" ht="27.75" customHeight="1" x14ac:dyDescent="0.15">
      <c r="B44" s="1186"/>
      <c r="C44" s="1187"/>
      <c r="D44" s="106"/>
      <c r="E44" s="1192" t="s">
        <v>36</v>
      </c>
      <c r="F44" s="1192"/>
      <c r="G44" s="1192"/>
      <c r="H44" s="1193"/>
      <c r="I44" s="354">
        <v>375</v>
      </c>
      <c r="J44" s="355">
        <v>396</v>
      </c>
      <c r="K44" s="355">
        <v>393</v>
      </c>
      <c r="L44" s="355">
        <v>374</v>
      </c>
      <c r="M44" s="356">
        <v>355</v>
      </c>
    </row>
    <row r="45" spans="2:13" ht="27.75" customHeight="1" x14ac:dyDescent="0.15">
      <c r="B45" s="1186"/>
      <c r="C45" s="1187"/>
      <c r="D45" s="106"/>
      <c r="E45" s="1192" t="s">
        <v>37</v>
      </c>
      <c r="F45" s="1192"/>
      <c r="G45" s="1192"/>
      <c r="H45" s="1193"/>
      <c r="I45" s="354">
        <v>998</v>
      </c>
      <c r="J45" s="355">
        <v>1015</v>
      </c>
      <c r="K45" s="355">
        <v>999</v>
      </c>
      <c r="L45" s="355">
        <v>971</v>
      </c>
      <c r="M45" s="356">
        <v>953</v>
      </c>
    </row>
    <row r="46" spans="2:13" ht="27.75" customHeight="1" x14ac:dyDescent="0.15">
      <c r="B46" s="1186"/>
      <c r="C46" s="1187"/>
      <c r="D46" s="107"/>
      <c r="E46" s="1192" t="s">
        <v>38</v>
      </c>
      <c r="F46" s="1192"/>
      <c r="G46" s="1192"/>
      <c r="H46" s="1193"/>
      <c r="I46" s="354" t="s">
        <v>521</v>
      </c>
      <c r="J46" s="355" t="s">
        <v>521</v>
      </c>
      <c r="K46" s="355" t="s">
        <v>521</v>
      </c>
      <c r="L46" s="355" t="s">
        <v>521</v>
      </c>
      <c r="M46" s="356" t="s">
        <v>521</v>
      </c>
    </row>
    <row r="47" spans="2:13" ht="27.75" customHeight="1" x14ac:dyDescent="0.15">
      <c r="B47" s="1186"/>
      <c r="C47" s="1187"/>
      <c r="D47" s="108"/>
      <c r="E47" s="1194" t="s">
        <v>39</v>
      </c>
      <c r="F47" s="1195"/>
      <c r="G47" s="1195"/>
      <c r="H47" s="1196"/>
      <c r="I47" s="354" t="s">
        <v>521</v>
      </c>
      <c r="J47" s="355" t="s">
        <v>521</v>
      </c>
      <c r="K47" s="355" t="s">
        <v>521</v>
      </c>
      <c r="L47" s="355" t="s">
        <v>521</v>
      </c>
      <c r="M47" s="356" t="s">
        <v>521</v>
      </c>
    </row>
    <row r="48" spans="2:13" ht="27.75" customHeight="1" x14ac:dyDescent="0.15">
      <c r="B48" s="1186"/>
      <c r="C48" s="1187"/>
      <c r="D48" s="106"/>
      <c r="E48" s="1192" t="s">
        <v>40</v>
      </c>
      <c r="F48" s="1192"/>
      <c r="G48" s="1192"/>
      <c r="H48" s="1193"/>
      <c r="I48" s="354" t="s">
        <v>521</v>
      </c>
      <c r="J48" s="355" t="s">
        <v>521</v>
      </c>
      <c r="K48" s="355" t="s">
        <v>521</v>
      </c>
      <c r="L48" s="355" t="s">
        <v>521</v>
      </c>
      <c r="M48" s="356" t="s">
        <v>521</v>
      </c>
    </row>
    <row r="49" spans="2:13" ht="27.75" customHeight="1" x14ac:dyDescent="0.15">
      <c r="B49" s="1188"/>
      <c r="C49" s="1189"/>
      <c r="D49" s="106"/>
      <c r="E49" s="1192" t="s">
        <v>41</v>
      </c>
      <c r="F49" s="1192"/>
      <c r="G49" s="1192"/>
      <c r="H49" s="1193"/>
      <c r="I49" s="354" t="s">
        <v>521</v>
      </c>
      <c r="J49" s="355" t="s">
        <v>521</v>
      </c>
      <c r="K49" s="355" t="s">
        <v>521</v>
      </c>
      <c r="L49" s="355" t="s">
        <v>521</v>
      </c>
      <c r="M49" s="356" t="s">
        <v>521</v>
      </c>
    </row>
    <row r="50" spans="2:13" ht="27.75" customHeight="1" x14ac:dyDescent="0.15">
      <c r="B50" s="1197" t="s">
        <v>42</v>
      </c>
      <c r="C50" s="1198"/>
      <c r="D50" s="109"/>
      <c r="E50" s="1192" t="s">
        <v>43</v>
      </c>
      <c r="F50" s="1192"/>
      <c r="G50" s="1192"/>
      <c r="H50" s="1193"/>
      <c r="I50" s="354">
        <v>4561</v>
      </c>
      <c r="J50" s="355">
        <v>4827</v>
      </c>
      <c r="K50" s="355">
        <v>5173</v>
      </c>
      <c r="L50" s="355">
        <v>5966</v>
      </c>
      <c r="M50" s="356">
        <v>6361</v>
      </c>
    </row>
    <row r="51" spans="2:13" ht="27.75" customHeight="1" x14ac:dyDescent="0.15">
      <c r="B51" s="1186"/>
      <c r="C51" s="1187"/>
      <c r="D51" s="106"/>
      <c r="E51" s="1192" t="s">
        <v>44</v>
      </c>
      <c r="F51" s="1192"/>
      <c r="G51" s="1192"/>
      <c r="H51" s="1193"/>
      <c r="I51" s="354" t="s">
        <v>521</v>
      </c>
      <c r="J51" s="355" t="s">
        <v>521</v>
      </c>
      <c r="K51" s="355" t="s">
        <v>521</v>
      </c>
      <c r="L51" s="355" t="s">
        <v>521</v>
      </c>
      <c r="M51" s="356" t="s">
        <v>521</v>
      </c>
    </row>
    <row r="52" spans="2:13" ht="27.75" customHeight="1" x14ac:dyDescent="0.15">
      <c r="B52" s="1188"/>
      <c r="C52" s="1189"/>
      <c r="D52" s="106"/>
      <c r="E52" s="1192" t="s">
        <v>45</v>
      </c>
      <c r="F52" s="1192"/>
      <c r="G52" s="1192"/>
      <c r="H52" s="1193"/>
      <c r="I52" s="354">
        <v>7474</v>
      </c>
      <c r="J52" s="355">
        <v>7321</v>
      </c>
      <c r="K52" s="355">
        <v>7202</v>
      </c>
      <c r="L52" s="355">
        <v>7358</v>
      </c>
      <c r="M52" s="356">
        <v>6746</v>
      </c>
    </row>
    <row r="53" spans="2:13" ht="27.75" customHeight="1" thickBot="1" x14ac:dyDescent="0.2">
      <c r="B53" s="1199" t="s">
        <v>46</v>
      </c>
      <c r="C53" s="1200"/>
      <c r="D53" s="110"/>
      <c r="E53" s="1201" t="s">
        <v>47</v>
      </c>
      <c r="F53" s="1201"/>
      <c r="G53" s="1201"/>
      <c r="H53" s="1202"/>
      <c r="I53" s="357">
        <v>-798</v>
      </c>
      <c r="J53" s="358">
        <v>-1386</v>
      </c>
      <c r="K53" s="358">
        <v>-1895</v>
      </c>
      <c r="L53" s="358">
        <v>-3507</v>
      </c>
      <c r="M53" s="359">
        <v>-3836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J43sAM1Iy6c87gChcA6pP3v3xO55Yawp2fjo0z9blWFbUcMi8HJp4OSIjRZ5dwxPXkj6SFCC/xjzAcVSmO5ag==" saltValue="NU3B5B2l9bENBI8r9ILy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50</v>
      </c>
      <c r="D55" s="1211"/>
      <c r="E55" s="1212"/>
      <c r="F55" s="122">
        <v>1768</v>
      </c>
      <c r="G55" s="122">
        <v>1904</v>
      </c>
      <c r="H55" s="123">
        <v>2013</v>
      </c>
    </row>
    <row r="56" spans="2:8" ht="52.5" customHeight="1" x14ac:dyDescent="0.15">
      <c r="B56" s="124"/>
      <c r="C56" s="1213" t="s">
        <v>51</v>
      </c>
      <c r="D56" s="1213"/>
      <c r="E56" s="1214"/>
      <c r="F56" s="125">
        <v>505</v>
      </c>
      <c r="G56" s="125">
        <v>505</v>
      </c>
      <c r="H56" s="126">
        <v>600</v>
      </c>
    </row>
    <row r="57" spans="2:8" ht="53.25" customHeight="1" x14ac:dyDescent="0.15">
      <c r="B57" s="124"/>
      <c r="C57" s="1215" t="s">
        <v>52</v>
      </c>
      <c r="D57" s="1215"/>
      <c r="E57" s="1216"/>
      <c r="F57" s="127">
        <v>2354</v>
      </c>
      <c r="G57" s="127">
        <v>3137</v>
      </c>
      <c r="H57" s="128">
        <v>3274</v>
      </c>
    </row>
    <row r="58" spans="2:8" ht="45.75" customHeight="1" x14ac:dyDescent="0.15">
      <c r="B58" s="129"/>
      <c r="C58" s="1203" t="s">
        <v>600</v>
      </c>
      <c r="D58" s="1204"/>
      <c r="E58" s="1205"/>
      <c r="F58" s="360">
        <v>1928</v>
      </c>
      <c r="G58" s="360">
        <v>2635</v>
      </c>
      <c r="H58" s="361">
        <v>2736</v>
      </c>
    </row>
    <row r="59" spans="2:8" ht="45.75" customHeight="1" x14ac:dyDescent="0.15">
      <c r="B59" s="129"/>
      <c r="C59" s="1203" t="s">
        <v>601</v>
      </c>
      <c r="D59" s="1204"/>
      <c r="E59" s="1205"/>
      <c r="F59" s="360">
        <v>124</v>
      </c>
      <c r="G59" s="360">
        <v>151</v>
      </c>
      <c r="H59" s="361">
        <v>203</v>
      </c>
    </row>
    <row r="60" spans="2:8" ht="45.75" customHeight="1" x14ac:dyDescent="0.15">
      <c r="B60" s="129"/>
      <c r="C60" s="1203" t="s">
        <v>602</v>
      </c>
      <c r="D60" s="1204"/>
      <c r="E60" s="1205"/>
      <c r="F60" s="360">
        <v>132</v>
      </c>
      <c r="G60" s="360">
        <v>183</v>
      </c>
      <c r="H60" s="361">
        <v>156</v>
      </c>
    </row>
    <row r="61" spans="2:8" ht="45.75" customHeight="1" x14ac:dyDescent="0.15">
      <c r="B61" s="129"/>
      <c r="C61" s="1203" t="s">
        <v>603</v>
      </c>
      <c r="D61" s="1204"/>
      <c r="E61" s="1205"/>
      <c r="F61" s="360">
        <v>110</v>
      </c>
      <c r="G61" s="360">
        <v>110</v>
      </c>
      <c r="H61" s="361">
        <v>110</v>
      </c>
    </row>
    <row r="62" spans="2:8" ht="45.75" customHeight="1" thickBot="1" x14ac:dyDescent="0.2">
      <c r="B62" s="130"/>
      <c r="C62" s="1206" t="s">
        <v>604</v>
      </c>
      <c r="D62" s="1207"/>
      <c r="E62" s="1208"/>
      <c r="F62" s="362">
        <v>9</v>
      </c>
      <c r="G62" s="362">
        <v>13</v>
      </c>
      <c r="H62" s="363">
        <v>32</v>
      </c>
    </row>
    <row r="63" spans="2:8" ht="52.5" customHeight="1" thickBot="1" x14ac:dyDescent="0.2">
      <c r="B63" s="131"/>
      <c r="C63" s="1209" t="s">
        <v>53</v>
      </c>
      <c r="D63" s="1209"/>
      <c r="E63" s="1210"/>
      <c r="F63" s="132">
        <v>4627</v>
      </c>
      <c r="G63" s="132">
        <v>5546</v>
      </c>
      <c r="H63" s="133">
        <v>5887</v>
      </c>
    </row>
    <row r="64" spans="2:8" x14ac:dyDescent="0.15"/>
  </sheetData>
  <sheetProtection algorithmName="SHA-512" hashValue="EH0UFgOz18IYKqamm/a/s0VcqL62r+zocs1J1yo32AbRDmwsmUj7rZaDxGLbIhP6p6/WZv6i6Pxf0lWyv2mSxw==" saltValue="lTF9sf9ctDpDq8tA2EYw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560</v>
      </c>
      <c r="G2" s="147"/>
      <c r="H2" s="148"/>
    </row>
    <row r="3" spans="1:8" x14ac:dyDescent="0.15">
      <c r="A3" s="144" t="s">
        <v>553</v>
      </c>
      <c r="B3" s="149"/>
      <c r="C3" s="150"/>
      <c r="D3" s="151">
        <v>111410</v>
      </c>
      <c r="E3" s="152"/>
      <c r="F3" s="153">
        <v>96462</v>
      </c>
      <c r="G3" s="154"/>
      <c r="H3" s="155"/>
    </row>
    <row r="4" spans="1:8" x14ac:dyDescent="0.15">
      <c r="A4" s="156"/>
      <c r="B4" s="157"/>
      <c r="C4" s="158"/>
      <c r="D4" s="159">
        <v>104892</v>
      </c>
      <c r="E4" s="160"/>
      <c r="F4" s="161">
        <v>39886</v>
      </c>
      <c r="G4" s="162"/>
      <c r="H4" s="163"/>
    </row>
    <row r="5" spans="1:8" x14ac:dyDescent="0.15">
      <c r="A5" s="144" t="s">
        <v>555</v>
      </c>
      <c r="B5" s="149"/>
      <c r="C5" s="150"/>
      <c r="D5" s="151">
        <v>138184</v>
      </c>
      <c r="E5" s="152"/>
      <c r="F5" s="153">
        <v>83103</v>
      </c>
      <c r="G5" s="154"/>
      <c r="H5" s="155"/>
    </row>
    <row r="6" spans="1:8" x14ac:dyDescent="0.15">
      <c r="A6" s="156"/>
      <c r="B6" s="157"/>
      <c r="C6" s="158"/>
      <c r="D6" s="159">
        <v>135020</v>
      </c>
      <c r="E6" s="160"/>
      <c r="F6" s="161">
        <v>41378</v>
      </c>
      <c r="G6" s="162"/>
      <c r="H6" s="163"/>
    </row>
    <row r="7" spans="1:8" x14ac:dyDescent="0.15">
      <c r="A7" s="144" t="s">
        <v>556</v>
      </c>
      <c r="B7" s="149"/>
      <c r="C7" s="150"/>
      <c r="D7" s="151">
        <v>255118</v>
      </c>
      <c r="E7" s="152"/>
      <c r="F7" s="153">
        <v>84459</v>
      </c>
      <c r="G7" s="154"/>
      <c r="H7" s="155"/>
    </row>
    <row r="8" spans="1:8" x14ac:dyDescent="0.15">
      <c r="A8" s="156"/>
      <c r="B8" s="157"/>
      <c r="C8" s="158"/>
      <c r="D8" s="159">
        <v>240048</v>
      </c>
      <c r="E8" s="160"/>
      <c r="F8" s="161">
        <v>47314</v>
      </c>
      <c r="G8" s="162"/>
      <c r="H8" s="163"/>
    </row>
    <row r="9" spans="1:8" x14ac:dyDescent="0.15">
      <c r="A9" s="144" t="s">
        <v>557</v>
      </c>
      <c r="B9" s="149"/>
      <c r="C9" s="150"/>
      <c r="D9" s="151">
        <v>62529</v>
      </c>
      <c r="E9" s="152"/>
      <c r="F9" s="153">
        <v>74568</v>
      </c>
      <c r="G9" s="154"/>
      <c r="H9" s="155"/>
    </row>
    <row r="10" spans="1:8" x14ac:dyDescent="0.15">
      <c r="A10" s="156"/>
      <c r="B10" s="157"/>
      <c r="C10" s="158"/>
      <c r="D10" s="159">
        <v>53884</v>
      </c>
      <c r="E10" s="160"/>
      <c r="F10" s="161">
        <v>42558</v>
      </c>
      <c r="G10" s="162"/>
      <c r="H10" s="163"/>
    </row>
    <row r="11" spans="1:8" x14ac:dyDescent="0.15">
      <c r="A11" s="144" t="s">
        <v>558</v>
      </c>
      <c r="B11" s="149"/>
      <c r="C11" s="150"/>
      <c r="D11" s="151">
        <v>111635</v>
      </c>
      <c r="E11" s="152"/>
      <c r="F11" s="153">
        <v>73693</v>
      </c>
      <c r="G11" s="154"/>
      <c r="H11" s="155"/>
    </row>
    <row r="12" spans="1:8" x14ac:dyDescent="0.15">
      <c r="A12" s="156"/>
      <c r="B12" s="157"/>
      <c r="C12" s="164"/>
      <c r="D12" s="159">
        <v>106369</v>
      </c>
      <c r="E12" s="160"/>
      <c r="F12" s="161">
        <v>44203</v>
      </c>
      <c r="G12" s="162"/>
      <c r="H12" s="163"/>
    </row>
    <row r="13" spans="1:8" x14ac:dyDescent="0.15">
      <c r="A13" s="144"/>
      <c r="B13" s="149"/>
      <c r="C13" s="165"/>
      <c r="D13" s="166">
        <v>135775</v>
      </c>
      <c r="E13" s="167"/>
      <c r="F13" s="168">
        <v>82457</v>
      </c>
      <c r="G13" s="169"/>
      <c r="H13" s="155"/>
    </row>
    <row r="14" spans="1:8" x14ac:dyDescent="0.15">
      <c r="A14" s="156"/>
      <c r="B14" s="157"/>
      <c r="C14" s="158"/>
      <c r="D14" s="159">
        <v>128043</v>
      </c>
      <c r="E14" s="160"/>
      <c r="F14" s="161">
        <v>43068</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3.95</v>
      </c>
      <c r="C19" s="170">
        <f>ROUND(VALUE(SUBSTITUTE(実質収支比率等に係る経年分析!G$48,"▲","-")),2)</f>
        <v>4.3499999999999996</v>
      </c>
      <c r="D19" s="170">
        <f>ROUND(VALUE(SUBSTITUTE(実質収支比率等に係る経年分析!H$48,"▲","-")),2)</f>
        <v>5.7</v>
      </c>
      <c r="E19" s="170">
        <f>ROUND(VALUE(SUBSTITUTE(実質収支比率等に係る経年分析!I$48,"▲","-")),2)</f>
        <v>2.99</v>
      </c>
      <c r="F19" s="170">
        <f>ROUND(VALUE(SUBSTITUTE(実質収支比率等に係る経年分析!J$48,"▲","-")),2)</f>
        <v>6.06</v>
      </c>
    </row>
    <row r="20" spans="1:11" x14ac:dyDescent="0.15">
      <c r="A20" s="170" t="s">
        <v>57</v>
      </c>
      <c r="B20" s="170">
        <f>ROUND(VALUE(SUBSTITUTE(実質収支比率等に係る経年分析!F$47,"▲","-")),2)</f>
        <v>37.549999999999997</v>
      </c>
      <c r="C20" s="170">
        <f>ROUND(VALUE(SUBSTITUTE(実質収支比率等に係る経年分析!G$47,"▲","-")),2)</f>
        <v>37.39</v>
      </c>
      <c r="D20" s="170">
        <f>ROUND(VALUE(SUBSTITUTE(実質収支比率等に係る経年分析!H$47,"▲","-")),2)</f>
        <v>37.44</v>
      </c>
      <c r="E20" s="170">
        <f>ROUND(VALUE(SUBSTITUTE(実質収支比率等に係る経年分析!I$47,"▲","-")),2)</f>
        <v>38.24</v>
      </c>
      <c r="F20" s="170">
        <f>ROUND(VALUE(SUBSTITUTE(実質収支比率等に係る経年分析!J$47,"▲","-")),2)</f>
        <v>41.74</v>
      </c>
    </row>
    <row r="21" spans="1:11" x14ac:dyDescent="0.15">
      <c r="A21" s="170" t="s">
        <v>58</v>
      </c>
      <c r="B21" s="170">
        <f>IF(ISNUMBER(VALUE(SUBSTITUTE(実質収支比率等に係る経年分析!F$49,"▲","-"))),ROUND(VALUE(SUBSTITUTE(実質収支比率等に係る経年分析!F$49,"▲","-")),2),NA())</f>
        <v>0.68</v>
      </c>
      <c r="C21" s="170">
        <f>IF(ISNUMBER(VALUE(SUBSTITUTE(実質収支比率等に係る経年分析!G$49,"▲","-"))),ROUND(VALUE(SUBSTITUTE(実質収支比率等に係る経年分析!G$49,"▲","-")),2),NA())</f>
        <v>0.55000000000000004</v>
      </c>
      <c r="D21" s="170">
        <f>IF(ISNUMBER(VALUE(SUBSTITUTE(実質収支比率等に係る経年分析!H$49,"▲","-"))),ROUND(VALUE(SUBSTITUTE(実質収支比率等に係る経年分析!H$49,"▲","-")),2),NA())</f>
        <v>2.5499999999999998</v>
      </c>
      <c r="E21" s="170">
        <f>IF(ISNUMBER(VALUE(SUBSTITUTE(実質収支比率等に係る経年分析!I$49,"▲","-"))),ROUND(VALUE(SUBSTITUTE(実質収支比率等に係る経年分析!I$49,"▲","-")),2),NA())</f>
        <v>0.3</v>
      </c>
      <c r="F21" s="170">
        <f>IF(ISNUMBER(VALUE(SUBSTITUTE(実質収支比率等に係る経年分析!J$49,"▲","-"))),ROUND(VALUE(SUBSTITUTE(実質収支比率等に係る経年分析!J$49,"▲","-")),2),NA())</f>
        <v>5.24</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介護保険特別会計（介護サービス事業勘定）</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0.03</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0.05</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0.01</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0.14000000000000001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0.12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0.13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0.12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0.16</v>
      </c>
    </row>
    <row r="32" spans="1:11" x14ac:dyDescent="0.15">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1.1299999999999999</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0.55000000000000004</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1.33</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1.41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0.8</v>
      </c>
    </row>
    <row r="33" spans="1:16" x14ac:dyDescent="0.15">
      <c r="A33" s="171" t="str">
        <f>IF(連結実質赤字比率に係る赤字・黒字の構成分析!C$37="",NA(),連結実質赤字比率に係る赤字・黒字の構成分析!C$37)</f>
        <v>下水道事業会計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4.1399999999999997</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2.0699999999999998</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1.85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2.02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2.23</v>
      </c>
    </row>
    <row r="34" spans="1:16" x14ac:dyDescent="0.15">
      <c r="A34" s="171" t="str">
        <f>IF(連結実質赤字比率に係る赤字・黒字の構成分析!C$36="",NA(),連結実質赤字比率に係る赤字・黒字の構成分析!C$36)</f>
        <v>介護保険特別会計（保険事業勘定）</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1.41</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2.61</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3.4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2.56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2.4500000000000002</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3.94</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4.3499999999999996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5.7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2.98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6.05</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7.44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8.64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9.08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9.91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9.81</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654</v>
      </c>
      <c r="E42" s="172"/>
      <c r="F42" s="172"/>
      <c r="G42" s="172">
        <f>'実質公債費比率（分子）の構造'!L$52</f>
        <v>652</v>
      </c>
      <c r="H42" s="172"/>
      <c r="I42" s="172"/>
      <c r="J42" s="172">
        <f>'実質公債費比率（分子）の構造'!M$52</f>
        <v>637</v>
      </c>
      <c r="K42" s="172"/>
      <c r="L42" s="172"/>
      <c r="M42" s="172">
        <f>'実質公債費比率（分子）の構造'!N$52</f>
        <v>649</v>
      </c>
      <c r="N42" s="172"/>
      <c r="O42" s="172"/>
      <c r="P42" s="172">
        <f>'実質公債費比率（分子）の構造'!O$52</f>
        <v>632</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f>'実質公債費比率（分子）の構造'!O$51</f>
        <v>0</v>
      </c>
      <c r="O43" s="172"/>
      <c r="P43" s="172"/>
    </row>
    <row r="44" spans="1:16" x14ac:dyDescent="0.15">
      <c r="A44" s="172" t="s">
        <v>67</v>
      </c>
      <c r="B44" s="172">
        <f>'実質公債費比率（分子）の構造'!K$50</f>
        <v>9</v>
      </c>
      <c r="C44" s="172"/>
      <c r="D44" s="172"/>
      <c r="E44" s="172">
        <f>'実質公債費比率（分子）の構造'!L$50</f>
        <v>9</v>
      </c>
      <c r="F44" s="172"/>
      <c r="G44" s="172"/>
      <c r="H44" s="172">
        <f>'実質公債費比率（分子）の構造'!M$50</f>
        <v>9</v>
      </c>
      <c r="I44" s="172"/>
      <c r="J44" s="172"/>
      <c r="K44" s="172">
        <f>'実質公債費比率（分子）の構造'!N$50</f>
        <v>9</v>
      </c>
      <c r="L44" s="172"/>
      <c r="M44" s="172"/>
      <c r="N44" s="172" t="str">
        <f>'実質公債費比率（分子）の構造'!O$50</f>
        <v>-</v>
      </c>
      <c r="O44" s="172"/>
      <c r="P44" s="172"/>
    </row>
    <row r="45" spans="1:16" x14ac:dyDescent="0.15">
      <c r="A45" s="172" t="s">
        <v>68</v>
      </c>
      <c r="B45" s="172">
        <f>'実質公債費比率（分子）の構造'!K$49</f>
        <v>37</v>
      </c>
      <c r="C45" s="172"/>
      <c r="D45" s="172"/>
      <c r="E45" s="172">
        <f>'実質公債費比率（分子）の構造'!L$49</f>
        <v>48</v>
      </c>
      <c r="F45" s="172"/>
      <c r="G45" s="172"/>
      <c r="H45" s="172">
        <f>'実質公債費比率（分子）の構造'!M$49</f>
        <v>58</v>
      </c>
      <c r="I45" s="172"/>
      <c r="J45" s="172"/>
      <c r="K45" s="172">
        <f>'実質公債費比率（分子）の構造'!N$49</f>
        <v>68</v>
      </c>
      <c r="L45" s="172"/>
      <c r="M45" s="172"/>
      <c r="N45" s="172">
        <f>'実質公債費比率（分子）の構造'!O$49</f>
        <v>68</v>
      </c>
      <c r="O45" s="172"/>
      <c r="P45" s="172"/>
    </row>
    <row r="46" spans="1:16" x14ac:dyDescent="0.15">
      <c r="A46" s="172" t="s">
        <v>69</v>
      </c>
      <c r="B46" s="172">
        <f>'実質公債費比率（分子）の構造'!K$48</f>
        <v>355</v>
      </c>
      <c r="C46" s="172"/>
      <c r="D46" s="172"/>
      <c r="E46" s="172">
        <f>'実質公債費比率（分子）の構造'!L$48</f>
        <v>361</v>
      </c>
      <c r="F46" s="172"/>
      <c r="G46" s="172"/>
      <c r="H46" s="172">
        <f>'実質公債費比率（分子）の構造'!M$48</f>
        <v>383</v>
      </c>
      <c r="I46" s="172"/>
      <c r="J46" s="172"/>
      <c r="K46" s="172">
        <f>'実質公債費比率（分子）の構造'!N$48</f>
        <v>350</v>
      </c>
      <c r="L46" s="172"/>
      <c r="M46" s="172"/>
      <c r="N46" s="172">
        <f>'実質公債費比率（分子）の構造'!O$48</f>
        <v>341</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477</v>
      </c>
      <c r="C49" s="172"/>
      <c r="D49" s="172"/>
      <c r="E49" s="172">
        <f>'実質公債費比率（分子）の構造'!L$45</f>
        <v>473</v>
      </c>
      <c r="F49" s="172"/>
      <c r="G49" s="172"/>
      <c r="H49" s="172">
        <f>'実質公債費比率（分子）の構造'!M$45</f>
        <v>487</v>
      </c>
      <c r="I49" s="172"/>
      <c r="J49" s="172"/>
      <c r="K49" s="172">
        <f>'実質公債費比率（分子）の構造'!N$45</f>
        <v>511</v>
      </c>
      <c r="L49" s="172"/>
      <c r="M49" s="172"/>
      <c r="N49" s="172">
        <f>'実質公債費比率（分子）の構造'!O$45</f>
        <v>513</v>
      </c>
      <c r="O49" s="172"/>
      <c r="P49" s="172"/>
    </row>
    <row r="50" spans="1:16" x14ac:dyDescent="0.15">
      <c r="A50" s="172" t="s">
        <v>73</v>
      </c>
      <c r="B50" s="172" t="e">
        <f>NA()</f>
        <v>#N/A</v>
      </c>
      <c r="C50" s="172">
        <f>IF(ISNUMBER('実質公債費比率（分子）の構造'!K$53),'実質公債費比率（分子）の構造'!K$53,NA())</f>
        <v>224</v>
      </c>
      <c r="D50" s="172" t="e">
        <f>NA()</f>
        <v>#N/A</v>
      </c>
      <c r="E50" s="172" t="e">
        <f>NA()</f>
        <v>#N/A</v>
      </c>
      <c r="F50" s="172">
        <f>IF(ISNUMBER('実質公債費比率（分子）の構造'!L$53),'実質公債費比率（分子）の構造'!L$53,NA())</f>
        <v>239</v>
      </c>
      <c r="G50" s="172" t="e">
        <f>NA()</f>
        <v>#N/A</v>
      </c>
      <c r="H50" s="172" t="e">
        <f>NA()</f>
        <v>#N/A</v>
      </c>
      <c r="I50" s="172">
        <f>IF(ISNUMBER('実質公債費比率（分子）の構造'!M$53),'実質公債費比率（分子）の構造'!M$53,NA())</f>
        <v>300</v>
      </c>
      <c r="J50" s="172" t="e">
        <f>NA()</f>
        <v>#N/A</v>
      </c>
      <c r="K50" s="172" t="e">
        <f>NA()</f>
        <v>#N/A</v>
      </c>
      <c r="L50" s="172">
        <f>IF(ISNUMBER('実質公債費比率（分子）の構造'!N$53),'実質公債費比率（分子）の構造'!N$53,NA())</f>
        <v>289</v>
      </c>
      <c r="M50" s="172" t="e">
        <f>NA()</f>
        <v>#N/A</v>
      </c>
      <c r="N50" s="172" t="e">
        <f>NA()</f>
        <v>#N/A</v>
      </c>
      <c r="O50" s="172">
        <f>IF(ISNUMBER('実質公債費比率（分子）の構造'!O$53),'実質公債費比率（分子）の構造'!O$53,NA())</f>
        <v>290</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7474</v>
      </c>
      <c r="E56" s="171"/>
      <c r="F56" s="171"/>
      <c r="G56" s="171">
        <f>'将来負担比率（分子）の構造'!J$52</f>
        <v>7321</v>
      </c>
      <c r="H56" s="171"/>
      <c r="I56" s="171"/>
      <c r="J56" s="171">
        <f>'将来負担比率（分子）の構造'!K$52</f>
        <v>7202</v>
      </c>
      <c r="K56" s="171"/>
      <c r="L56" s="171"/>
      <c r="M56" s="171">
        <f>'将来負担比率（分子）の構造'!L$52</f>
        <v>7358</v>
      </c>
      <c r="N56" s="171"/>
      <c r="O56" s="171"/>
      <c r="P56" s="171">
        <f>'将来負担比率（分子）の構造'!M$52</f>
        <v>6746</v>
      </c>
    </row>
    <row r="57" spans="1:16" x14ac:dyDescent="0.15">
      <c r="A57" s="171" t="s">
        <v>44</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43</v>
      </c>
      <c r="B58" s="171"/>
      <c r="C58" s="171"/>
      <c r="D58" s="171">
        <f>'将来負担比率（分子）の構造'!I$50</f>
        <v>4561</v>
      </c>
      <c r="E58" s="171"/>
      <c r="F58" s="171"/>
      <c r="G58" s="171">
        <f>'将来負担比率（分子）の構造'!J$50</f>
        <v>4827</v>
      </c>
      <c r="H58" s="171"/>
      <c r="I58" s="171"/>
      <c r="J58" s="171">
        <f>'将来負担比率（分子）の構造'!K$50</f>
        <v>5173</v>
      </c>
      <c r="K58" s="171"/>
      <c r="L58" s="171"/>
      <c r="M58" s="171">
        <f>'将来負担比率（分子）の構造'!L$50</f>
        <v>5966</v>
      </c>
      <c r="N58" s="171"/>
      <c r="O58" s="171"/>
      <c r="P58" s="171">
        <f>'将来負担比率（分子）の構造'!M$50</f>
        <v>6361</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998</v>
      </c>
      <c r="C62" s="171"/>
      <c r="D62" s="171"/>
      <c r="E62" s="171">
        <f>'将来負担比率（分子）の構造'!J$45</f>
        <v>1015</v>
      </c>
      <c r="F62" s="171"/>
      <c r="G62" s="171"/>
      <c r="H62" s="171">
        <f>'将来負担比率（分子）の構造'!K$45</f>
        <v>999</v>
      </c>
      <c r="I62" s="171"/>
      <c r="J62" s="171"/>
      <c r="K62" s="171">
        <f>'将来負担比率（分子）の構造'!L$45</f>
        <v>971</v>
      </c>
      <c r="L62" s="171"/>
      <c r="M62" s="171"/>
      <c r="N62" s="171">
        <f>'将来負担比率（分子）の構造'!M$45</f>
        <v>953</v>
      </c>
      <c r="O62" s="171"/>
      <c r="P62" s="171"/>
    </row>
    <row r="63" spans="1:16" x14ac:dyDescent="0.15">
      <c r="A63" s="171" t="s">
        <v>36</v>
      </c>
      <c r="B63" s="171">
        <f>'将来負担比率（分子）の構造'!I$44</f>
        <v>375</v>
      </c>
      <c r="C63" s="171"/>
      <c r="D63" s="171"/>
      <c r="E63" s="171">
        <f>'将来負担比率（分子）の構造'!J$44</f>
        <v>396</v>
      </c>
      <c r="F63" s="171"/>
      <c r="G63" s="171"/>
      <c r="H63" s="171">
        <f>'将来負担比率（分子）の構造'!K$44</f>
        <v>393</v>
      </c>
      <c r="I63" s="171"/>
      <c r="J63" s="171"/>
      <c r="K63" s="171">
        <f>'将来負担比率（分子）の構造'!L$44</f>
        <v>374</v>
      </c>
      <c r="L63" s="171"/>
      <c r="M63" s="171"/>
      <c r="N63" s="171">
        <f>'将来負担比率（分子）の構造'!M$44</f>
        <v>355</v>
      </c>
      <c r="O63" s="171"/>
      <c r="P63" s="171"/>
    </row>
    <row r="64" spans="1:16" x14ac:dyDescent="0.15">
      <c r="A64" s="171" t="s">
        <v>35</v>
      </c>
      <c r="B64" s="171">
        <f>'将来負担比率（分子）の構造'!I$43</f>
        <v>4679</v>
      </c>
      <c r="C64" s="171"/>
      <c r="D64" s="171"/>
      <c r="E64" s="171">
        <f>'将来負担比率（分子）の構造'!J$43</f>
        <v>4012</v>
      </c>
      <c r="F64" s="171"/>
      <c r="G64" s="171"/>
      <c r="H64" s="171">
        <f>'将来負担比率（分子）の構造'!K$43</f>
        <v>3527</v>
      </c>
      <c r="I64" s="171"/>
      <c r="J64" s="171"/>
      <c r="K64" s="171">
        <f>'将来負担比率（分子）の構造'!L$43</f>
        <v>2897</v>
      </c>
      <c r="L64" s="171"/>
      <c r="M64" s="171"/>
      <c r="N64" s="171">
        <f>'将来負担比率（分子）の構造'!M$43</f>
        <v>2579</v>
      </c>
      <c r="O64" s="171"/>
      <c r="P64" s="171"/>
    </row>
    <row r="65" spans="1:16" x14ac:dyDescent="0.15">
      <c r="A65" s="171" t="s">
        <v>34</v>
      </c>
      <c r="B65" s="171">
        <f>'将来負担比率（分子）の構造'!I$42</f>
        <v>26</v>
      </c>
      <c r="C65" s="171"/>
      <c r="D65" s="171"/>
      <c r="E65" s="171">
        <f>'将来負担比率（分子）の構造'!J$42</f>
        <v>17</v>
      </c>
      <c r="F65" s="171"/>
      <c r="G65" s="171"/>
      <c r="H65" s="171">
        <f>'将来負担比率（分子）の構造'!K$42</f>
        <v>9</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5160</v>
      </c>
      <c r="C66" s="171"/>
      <c r="D66" s="171"/>
      <c r="E66" s="171">
        <f>'将来負担比率（分子）の構造'!J$41</f>
        <v>5322</v>
      </c>
      <c r="F66" s="171"/>
      <c r="G66" s="171"/>
      <c r="H66" s="171">
        <f>'将来負担比率（分子）の構造'!K$41</f>
        <v>5553</v>
      </c>
      <c r="I66" s="171"/>
      <c r="J66" s="171"/>
      <c r="K66" s="171">
        <f>'将来負担比率（分子）の構造'!L$41</f>
        <v>5575</v>
      </c>
      <c r="L66" s="171"/>
      <c r="M66" s="171"/>
      <c r="N66" s="171">
        <f>'将来負担比率（分子）の構造'!M$41</f>
        <v>5384</v>
      </c>
      <c r="O66" s="171"/>
      <c r="P66" s="171"/>
    </row>
    <row r="67" spans="1:16" x14ac:dyDescent="0.15">
      <c r="A67" s="171" t="s">
        <v>77</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1768</v>
      </c>
      <c r="C72" s="175">
        <f>基金残高に係る経年分析!G55</f>
        <v>1904</v>
      </c>
      <c r="D72" s="175">
        <f>基金残高に係る経年分析!H55</f>
        <v>2013</v>
      </c>
    </row>
    <row r="73" spans="1:16" x14ac:dyDescent="0.15">
      <c r="A73" s="174" t="s">
        <v>80</v>
      </c>
      <c r="B73" s="175">
        <f>基金残高に係る経年分析!F56</f>
        <v>505</v>
      </c>
      <c r="C73" s="175">
        <f>基金残高に係る経年分析!G56</f>
        <v>505</v>
      </c>
      <c r="D73" s="175">
        <f>基金残高に係る経年分析!H56</f>
        <v>600</v>
      </c>
    </row>
    <row r="74" spans="1:16" x14ac:dyDescent="0.15">
      <c r="A74" s="174" t="s">
        <v>81</v>
      </c>
      <c r="B74" s="175">
        <f>基金残高に係る経年分析!F57</f>
        <v>2354</v>
      </c>
      <c r="C74" s="175">
        <f>基金残高に係る経年分析!G57</f>
        <v>3137</v>
      </c>
      <c r="D74" s="175">
        <f>基金残高に係る経年分析!H57</f>
        <v>3274</v>
      </c>
    </row>
  </sheetData>
  <sheetProtection algorithmName="SHA-512" hashValue="8W5LrTonqh6IEaG1oGIu4h9QnDLhrhas9GvZbtLnz5DFZJ4SMaDQUKGEnzHFD5cJhuOr5E7OqwFRP94HR3XC5w==" saltValue="qaxsGJmGhYVKq6fcaK9C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2024-03-18T00:07:01Z</cp:lastPrinted>
  <dcterms:created xsi:type="dcterms:W3CDTF">2024-03-14T02:45:05Z</dcterms:created>
  <dcterms:modified xsi:type="dcterms:W3CDTF">2024-03-22T00:17:41Z</dcterms:modified>
  <cp:category/>
</cp:coreProperties>
</file>